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3BB633E9-87E2-44D7-A7A9-5728758F72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7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/>
</workbook>
</file>

<file path=xl/calcChain.xml><?xml version="1.0" encoding="utf-8"?>
<calcChain xmlns="http://schemas.openxmlformats.org/spreadsheetml/2006/main">
  <c r="J129" i="9" l="1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J2" i="9" s="1"/>
  <c r="U10" i="9"/>
  <c r="U9" i="9"/>
  <c r="U8" i="9"/>
  <c r="U7" i="9"/>
  <c r="U6" i="9"/>
  <c r="AN43" i="7"/>
  <c r="AN42" i="7"/>
  <c r="AN41" i="7"/>
  <c r="AN40" i="7"/>
  <c r="AN39" i="7"/>
  <c r="AN38" i="7"/>
  <c r="AN37" i="7"/>
  <c r="AN36" i="7"/>
  <c r="AN34" i="7"/>
  <c r="AN33" i="7"/>
  <c r="AN32" i="7"/>
  <c r="AN31" i="7"/>
  <c r="AN30" i="7"/>
  <c r="AN29" i="7"/>
  <c r="AN28" i="7"/>
  <c r="AN27" i="7"/>
  <c r="AN25" i="7"/>
  <c r="AN24" i="7"/>
  <c r="AN23" i="7"/>
  <c r="AN22" i="7"/>
  <c r="AN21" i="7"/>
  <c r="AN20" i="7"/>
  <c r="AN19" i="7"/>
  <c r="AN18" i="7"/>
  <c r="AN17" i="7"/>
  <c r="AN16" i="7"/>
  <c r="AN15" i="7"/>
  <c r="AN3" i="7" s="1"/>
  <c r="AN14" i="7"/>
  <c r="AN13" i="7"/>
  <c r="AN12" i="7"/>
  <c r="AN11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D54" i="7"/>
  <c r="AD53" i="7"/>
  <c r="AD52" i="7"/>
  <c r="AD51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I3" i="7" s="1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7" i="7"/>
  <c r="Y36" i="7"/>
  <c r="Y35" i="7"/>
  <c r="Y34" i="7"/>
  <c r="Y33" i="7"/>
  <c r="Y32" i="7"/>
  <c r="Y31" i="7"/>
  <c r="Y30" i="7"/>
  <c r="Y29" i="7"/>
  <c r="Y28" i="7"/>
  <c r="Y26" i="7"/>
  <c r="Y25" i="7"/>
  <c r="Y24" i="7"/>
  <c r="Y23" i="7"/>
  <c r="Y22" i="7"/>
  <c r="Y21" i="7"/>
  <c r="Y20" i="7"/>
  <c r="Y19" i="7"/>
  <c r="Y17" i="7"/>
  <c r="Y16" i="7"/>
  <c r="Y15" i="7"/>
  <c r="Y14" i="7"/>
  <c r="Y13" i="7"/>
  <c r="Y12" i="7"/>
  <c r="Y11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7" i="7"/>
  <c r="T46" i="7"/>
  <c r="T45" i="7"/>
  <c r="T44" i="7"/>
  <c r="T43" i="7"/>
  <c r="T42" i="7"/>
  <c r="T41" i="7"/>
  <c r="T40" i="7"/>
  <c r="T39" i="7"/>
  <c r="T38" i="7"/>
  <c r="T37" i="7"/>
  <c r="T36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8" i="7"/>
  <c r="T17" i="7"/>
  <c r="T16" i="7"/>
  <c r="T15" i="7"/>
  <c r="T14" i="7"/>
  <c r="T13" i="7"/>
  <c r="T12" i="7"/>
  <c r="T11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5" i="7"/>
  <c r="O23" i="7"/>
  <c r="O22" i="7"/>
  <c r="O21" i="7"/>
  <c r="O20" i="7"/>
  <c r="O19" i="7"/>
  <c r="O17" i="7"/>
  <c r="O16" i="7"/>
  <c r="O15" i="7"/>
  <c r="O14" i="7"/>
  <c r="O13" i="7"/>
  <c r="O12" i="7"/>
  <c r="O11" i="7"/>
  <c r="O3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B9" i="7"/>
  <c r="B10" i="7" s="1"/>
  <c r="C10" i="7" s="1"/>
  <c r="D10" i="7" s="1"/>
  <c r="E10" i="7" s="1"/>
  <c r="F10" i="7" s="1"/>
  <c r="G10" i="7" s="1"/>
  <c r="H10" i="7" s="1"/>
  <c r="C8" i="7"/>
  <c r="D8" i="7" s="1"/>
  <c r="E8" i="7" s="1"/>
  <c r="F8" i="7" s="1"/>
  <c r="G8" i="7" s="1"/>
  <c r="H8" i="7" s="1"/>
  <c r="G7" i="7"/>
  <c r="H7" i="7" s="1"/>
  <c r="Y3" i="7" l="1"/>
  <c r="AQ3" i="7" s="1"/>
  <c r="J40" i="7"/>
  <c r="G40" i="7"/>
  <c r="C9" i="7"/>
  <c r="D9" i="7" s="1"/>
  <c r="E9" i="7" s="1"/>
  <c r="F9" i="7" s="1"/>
  <c r="G9" i="7" s="1"/>
  <c r="H9" i="7" s="1"/>
</calcChain>
</file>

<file path=xl/sharedStrings.xml><?xml version="1.0" encoding="utf-8"?>
<sst xmlns="http://schemas.openxmlformats.org/spreadsheetml/2006/main" count="1194" uniqueCount="912">
  <si>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</si>
  <si>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</si>
  <si>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</si>
  <si>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</si>
  <si>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</si>
  <si>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</si>
  <si>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</si>
  <si>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</si>
  <si>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</si>
  <si>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</si>
  <si>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</si>
  <si>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</si>
  <si>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</si>
  <si>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</si>
  <si>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</si>
  <si>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</si>
  <si>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</si>
  <si>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</si>
  <si>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</si>
  <si>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</si>
  <si>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</si>
  <si>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</si>
  <si>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</si>
  <si>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</si>
  <si>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</si>
  <si>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</si>
  <si>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</si>
  <si>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</si>
  <si>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</si>
  <si>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</si>
  <si>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</si>
  <si>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</si>
  <si>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</si>
  <si>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</si>
  <si>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</si>
  <si>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</si>
  <si>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</si>
  <si>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</si>
  <si>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</si>
  <si>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</si>
  <si>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</si>
  <si>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</si>
  <si>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</si>
  <si>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</si>
  <si>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</si>
  <si>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</si>
  <si>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</si>
  <si>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</si>
  <si>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</si>
  <si>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</si>
  <si>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</si>
  <si>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</si>
  <si>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</si>
  <si>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</si>
  <si>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</si>
  <si>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</si>
  <si>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</si>
  <si>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</si>
  <si>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</si>
  <si>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</si>
  <si>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</si>
  <si>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</si>
  <si>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</si>
  <si>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</si>
  <si>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</si>
  <si>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</si>
  <si>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</si>
  <si>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</si>
  <si>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</si>
  <si>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</si>
  <si>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</si>
  <si>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</si>
  <si>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</si>
  <si>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</si>
  <si>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</si>
  <si>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</si>
  <si>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</si>
  <si>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</si>
  <si>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</si>
  <si>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</si>
  <si>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</si>
  <si>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</si>
  <si>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</si>
  <si>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</si>
  <si>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</si>
  <si>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</si>
  <si>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</si>
  <si>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</si>
  <si>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</si>
  <si>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</si>
  <si>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</si>
  <si>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</si>
  <si>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</si>
  <si>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</si>
  <si>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</si>
  <si>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</si>
  <si>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</si>
  <si>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</si>
  <si>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</si>
  <si>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</si>
  <si>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</si>
  <si>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</si>
  <si>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</si>
  <si>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</si>
  <si>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</si>
  <si>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</si>
  <si>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</si>
  <si>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</si>
  <si>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</si>
  <si>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</si>
  <si>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</si>
  <si>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</si>
  <si>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</si>
  <si>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</si>
  <si>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</si>
  <si>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</si>
  <si>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</si>
  <si>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</si>
  <si>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</si>
  <si>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</si>
  <si>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</si>
  <si>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</si>
  <si>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</si>
  <si>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</si>
  <si>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</si>
  <si>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</si>
  <si>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</si>
  <si>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</si>
  <si>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</si>
  <si>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</si>
  <si>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</si>
  <si>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</si>
  <si>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</si>
  <si>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</si>
  <si>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</si>
  <si>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</si>
  <si>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</si>
  <si>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</si>
  <si>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</si>
  <si>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</si>
  <si>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</si>
  <si>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</si>
  <si>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</si>
  <si>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</si>
  <si>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</si>
  <si>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</si>
  <si>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</si>
  <si>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</si>
  <si>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</si>
  <si>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</si>
  <si>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</si>
  <si>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</si>
  <si>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</si>
  <si>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</si>
  <si>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</si>
  <si>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</si>
  <si>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</si>
  <si>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</si>
  <si>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</si>
  <si>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</si>
  <si>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</si>
  <si>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</si>
  <si>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</si>
  <si>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</si>
  <si>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</si>
  <si>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</si>
  <si>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</si>
  <si>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</si>
  <si>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</si>
  <si>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</si>
  <si>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</si>
  <si>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</si>
  <si>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</si>
  <si>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</si>
  <si>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</si>
  <si>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</si>
  <si>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</si>
  <si>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</si>
  <si>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</si>
  <si>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</si>
  <si>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</si>
  <si>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</si>
  <si>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</si>
  <si>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</si>
  <si>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</si>
  <si>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</si>
  <si>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</si>
  <si>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</si>
  <si>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</si>
  <si>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</si>
  <si>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</si>
  <si>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</si>
  <si>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</si>
  <si>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</si>
  <si>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</si>
  <si>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</si>
  <si>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</si>
  <si>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</si>
  <si>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</si>
  <si>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</si>
  <si>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</si>
  <si>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</si>
  <si>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</si>
  <si>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</si>
  <si>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</si>
  <si>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</si>
  <si>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</si>
  <si>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</si>
  <si>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</si>
  <si>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</si>
  <si>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</si>
  <si>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</si>
  <si>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</si>
  <si>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</si>
  <si>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</si>
  <si>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</si>
  <si>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</si>
  <si>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</si>
  <si>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</si>
  <si>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</si>
  <si>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</si>
  <si>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</si>
  <si>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</si>
  <si>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</si>
  <si>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</si>
  <si>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</si>
  <si>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</si>
  <si>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</si>
  <si>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</si>
  <si>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</si>
  <si>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</si>
  <si>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</si>
  <si>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</si>
  <si>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</si>
  <si>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</si>
  <si>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</si>
  <si>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</si>
  <si>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</si>
  <si>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</si>
  <si>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</si>
  <si>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</si>
  <si>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</si>
  <si>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</si>
  <si>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</si>
  <si>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</si>
  <si>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</si>
  <si>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</si>
  <si>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</si>
  <si>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</si>
  <si>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</si>
  <si>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</si>
  <si>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</si>
  <si>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</si>
  <si>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</si>
  <si>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</si>
  <si>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</si>
  <si>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</si>
  <si>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</si>
  <si>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</si>
  <si>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</si>
  <si>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</si>
  <si>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</si>
  <si>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</si>
  <si>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</si>
  <si>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</si>
  <si>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</si>
  <si>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</si>
  <si>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</si>
  <si>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</si>
  <si>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</si>
  <si>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</si>
  <si>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</si>
  <si>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</si>
  <si>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</si>
  <si>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</si>
  <si>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</si>
  <si>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</si>
  <si>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</si>
  <si>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</si>
  <si>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</si>
  <si>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</si>
  <si>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</si>
  <si>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</si>
  <si>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</si>
  <si>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</si>
  <si>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</si>
  <si>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</si>
  <si>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</si>
  <si>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</si>
  <si>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</si>
  <si>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</si>
  <si>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</si>
  <si>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</si>
  <si>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</si>
  <si>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</si>
  <si>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</si>
  <si>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</si>
  <si>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</si>
  <si>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</si>
  <si>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</si>
  <si>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</si>
  <si>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</si>
  <si>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</si>
  <si>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</si>
  <si>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</si>
  <si>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</si>
  <si>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</si>
  <si>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</si>
  <si>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</si>
  <si>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</si>
  <si>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</si>
  <si>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</si>
  <si>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</si>
  <si>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</si>
  <si>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</si>
  <si>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</si>
  <si>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</si>
  <si>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</si>
  <si>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</si>
  <si>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</si>
  <si>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</si>
  <si>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</si>
  <si>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</si>
  <si>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</si>
  <si>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</si>
  <si>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</si>
  <si>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</si>
  <si>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</si>
  <si>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</si>
  <si>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</si>
  <si>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</si>
  <si>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</si>
  <si>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</si>
  <si>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</si>
  <si>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</si>
  <si>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</si>
  <si>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</si>
  <si>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</si>
  <si>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</si>
  <si>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</si>
  <si>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</si>
  <si>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</si>
  <si>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</si>
  <si>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</si>
  <si>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</si>
  <si>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</si>
  <si>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</si>
  <si>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</si>
  <si>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</si>
  <si>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</si>
  <si>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</si>
  <si>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</si>
  <si>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</si>
  <si>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</si>
  <si>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</si>
  <si>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</si>
  <si>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</si>
  <si>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</si>
  <si>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</si>
  <si>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</si>
  <si>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</si>
  <si>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</si>
  <si>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</si>
  <si>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</si>
  <si>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</si>
  <si>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</si>
  <si>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</si>
  <si>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</si>
  <si>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</si>
  <si>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</si>
  <si>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</si>
  <si>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</si>
  <si>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</si>
  <si>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</si>
  <si>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</si>
  <si>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</si>
  <si>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</si>
  <si>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</si>
  <si>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</si>
  <si>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</si>
  <si>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</si>
  <si>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</si>
  <si>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</si>
  <si>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</si>
  <si>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</si>
  <si>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</si>
  <si>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</si>
  <si>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</si>
  <si>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</si>
  <si>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</si>
  <si>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</si>
  <si>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</si>
  <si>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</si>
  <si>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</si>
  <si>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</si>
  <si>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</si>
  <si>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</si>
  <si>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</si>
  <si>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</si>
  <si>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</si>
  <si>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</si>
  <si>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</si>
  <si>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</si>
  <si>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</si>
  <si>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</si>
  <si>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</si>
  <si>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</si>
  <si>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</si>
  <si>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</si>
  <si>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</si>
  <si>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</si>
  <si>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</si>
  <si>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</si>
  <si>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</si>
  <si>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</si>
  <si>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</si>
  <si>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</si>
  <si>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</si>
  <si>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</si>
  <si>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</si>
  <si>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</si>
  <si>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</si>
  <si>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</si>
  <si>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</si>
  <si>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</si>
  <si>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</si>
  <si>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</si>
  <si>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</si>
  <si>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</si>
  <si>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</si>
  <si>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</si>
  <si>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</si>
  <si>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</si>
  <si>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</si>
  <si>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</si>
  <si>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</si>
  <si>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</si>
  <si>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</si>
  <si>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</si>
  <si>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</si>
  <si>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</si>
  <si>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</si>
  <si>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</si>
  <si>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</si>
  <si>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</si>
  <si>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</si>
  <si>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</si>
  <si>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</si>
  <si>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</si>
  <si>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</si>
  <si>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</si>
  <si>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</si>
  <si>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</si>
  <si>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</si>
  <si>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</si>
  <si>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</si>
  <si>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</si>
  <si>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</si>
  <si>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</si>
  <si>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</si>
  <si>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</si>
  <si>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</si>
  <si>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</si>
  <si>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</si>
  <si>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</si>
  <si>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</si>
  <si>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</si>
  <si>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</si>
  <si>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</si>
  <si>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</si>
  <si>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</si>
  <si>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</si>
  <si>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</si>
  <si>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</si>
  <si>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</si>
  <si>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</si>
  <si>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</si>
  <si>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</si>
  <si>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</si>
  <si>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</si>
  <si>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</si>
  <si>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</si>
  <si>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</si>
  <si>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</si>
  <si>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</si>
  <si>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</si>
  <si>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</si>
  <si>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</si>
  <si>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</si>
  <si>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</si>
  <si>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</si>
  <si>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</si>
  <si>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</si>
  <si>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</si>
  <si>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</si>
  <si>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</si>
  <si>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</si>
  <si>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</si>
  <si>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</si>
  <si>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</si>
  <si>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</si>
  <si>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</si>
  <si>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</si>
  <si>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</si>
  <si>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</si>
  <si>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</si>
  <si>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</si>
  <si>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</si>
  <si>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</si>
  <si>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</si>
  <si>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</si>
  <si>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</si>
  <si>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</si>
  <si>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</si>
  <si>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</si>
  <si>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</si>
  <si>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</si>
  <si>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</si>
  <si>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</si>
  <si>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</si>
  <si>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</si>
  <si>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</si>
  <si>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</si>
  <si>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</si>
  <si>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</si>
  <si>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</si>
  <si>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</si>
  <si>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</si>
  <si>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</si>
  <si>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</si>
  <si>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</si>
  <si>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</si>
  <si>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</si>
  <si>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</si>
  <si>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</si>
  <si>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</si>
  <si>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</si>
  <si>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</si>
  <si>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</si>
  <si>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</si>
  <si>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</si>
  <si>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</si>
  <si>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</si>
  <si>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</si>
  <si>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</si>
  <si>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</si>
  <si>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</si>
  <si>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</si>
  <si>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</si>
  <si>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</si>
  <si>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</si>
  <si>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</si>
  <si>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</si>
  <si>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</si>
  <si>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</si>
  <si>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</si>
  <si>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</si>
  <si>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</si>
  <si>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</si>
  <si>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</si>
  <si>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</si>
  <si>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</si>
  <si>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</si>
  <si>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</si>
  <si>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</si>
  <si>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</si>
  <si>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</si>
  <si>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</si>
  <si>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</si>
  <si>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</si>
  <si>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</si>
  <si>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</si>
  <si>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</si>
  <si>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</si>
  <si>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</si>
  <si>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</si>
  <si>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</si>
  <si>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</si>
  <si>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</si>
  <si>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</si>
  <si>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</si>
  <si>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</si>
  <si>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</si>
  <si>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</si>
  <si>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</si>
  <si>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</si>
  <si>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</si>
  <si>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</si>
  <si>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</si>
  <si>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</si>
  <si>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</si>
  <si>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</si>
  <si>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</si>
  <si>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</si>
  <si>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</si>
  <si>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</si>
  <si>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</si>
  <si>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</si>
  <si>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</si>
  <si>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</si>
  <si>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</si>
  <si>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</si>
  <si>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</si>
  <si>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</si>
  <si>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</si>
  <si>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</si>
  <si>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</si>
  <si>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</si>
  <si>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</si>
  <si>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</si>
  <si>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</si>
  <si>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</si>
  <si>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</si>
  <si>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</si>
  <si>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</si>
  <si>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</si>
  <si>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</si>
  <si>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</si>
  <si>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</si>
  <si>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</si>
  <si>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</si>
  <si>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</si>
  <si>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</si>
  <si>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</si>
  <si>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</si>
  <si>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</si>
  <si>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</si>
  <si>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</si>
  <si>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</si>
  <si>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</si>
  <si>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</si>
  <si>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</si>
  <si>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</si>
  <si>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</si>
  <si>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</si>
  <si>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</si>
  <si>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</si>
  <si>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</si>
  <si>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</si>
  <si>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</si>
  <si>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</si>
  <si>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</si>
  <si>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</si>
  <si>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</si>
  <si>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</si>
  <si>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</si>
  <si>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</si>
  <si>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</si>
  <si>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</si>
  <si>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</si>
  <si>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</si>
  <si>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</si>
  <si>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</si>
  <si>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</si>
  <si>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</si>
  <si>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</si>
  <si>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</si>
  <si>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</si>
  <si>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</si>
  <si>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</si>
  <si>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</si>
  <si>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</si>
  <si>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</si>
  <si>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</si>
  <si>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</si>
  <si>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</si>
  <si>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</si>
  <si>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</si>
  <si>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</si>
  <si>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</si>
  <si>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</si>
  <si>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</si>
  <si>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</si>
  <si>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</si>
  <si>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</si>
  <si>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</si>
  <si>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</si>
  <si>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</si>
  <si>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</si>
  <si>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</si>
  <si>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</si>
  <si>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</si>
  <si>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</si>
  <si>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</si>
  <si>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</si>
  <si>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</si>
  <si>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</si>
  <si>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</si>
  <si>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</si>
  <si>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</si>
  <si>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</si>
  <si>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</si>
  <si>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</si>
  <si>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</si>
  <si>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</si>
  <si>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</si>
  <si>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</si>
  <si>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</si>
  <si>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</si>
  <si>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</si>
  <si>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</si>
  <si>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</si>
  <si>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</si>
  <si>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</si>
  <si>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</si>
  <si>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</si>
  <si>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</si>
  <si>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</si>
  <si>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</si>
  <si>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</si>
  <si>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</si>
  <si>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</si>
  <si>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</si>
  <si>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</si>
  <si>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</si>
  <si>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</si>
  <si>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</si>
  <si>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</si>
  <si>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</si>
  <si>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</si>
  <si>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</si>
  <si>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</si>
  <si>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</si>
  <si>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</si>
  <si>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</si>
  <si>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</si>
  <si>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M.M.TOWERS FORESIS</t>
    <phoneticPr fontId="2"/>
  </si>
  <si>
    <t>神奈川県横浜市西区みなとみらい4-9-1</t>
    <phoneticPr fontId="2"/>
  </si>
  <si>
    <t>M.M.TOWERS</t>
    <phoneticPr fontId="2"/>
  </si>
  <si>
    <t>神奈川県横浜市西区みなとみらい4-10-1</t>
    <phoneticPr fontId="2"/>
  </si>
  <si>
    <t>ブリリアグランデみなとみらい</t>
    <phoneticPr fontId="2"/>
  </si>
  <si>
    <t>神奈川県横浜市西区みなとみらい5-3-1</t>
    <phoneticPr fontId="2"/>
  </si>
  <si>
    <t>BLUE HARBOR TOWER みなとみらい</t>
    <phoneticPr fontId="2"/>
  </si>
  <si>
    <t>神奈川県横浜市西区みなとみらい6-3-4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</si>
  <si>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</si>
  <si>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</si>
  <si>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</si>
  <si>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</si>
  <si>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</si>
  <si>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</si>
  <si>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</si>
  <si>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</si>
  <si>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</si>
  <si>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</si>
  <si>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</si>
  <si>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</si>
  <si>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</si>
  <si>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ヨコハマポートサイドロア</t>
    <phoneticPr fontId="2"/>
  </si>
  <si>
    <t>神奈川県横浜市神奈川区栄町6</t>
    <phoneticPr fontId="2"/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</si>
  <si>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</si>
  <si>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</si>
  <si>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</si>
  <si>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</si>
  <si>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パークタワー横浜ポートサイド</t>
    <phoneticPr fontId="2"/>
  </si>
  <si>
    <t>神奈川県横浜市神奈川区金港町2-1</t>
    <phoneticPr fontId="2"/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</si>
  <si>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</si>
  <si>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</si>
  <si>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</si>
  <si>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</si>
  <si>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</si>
  <si>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</si>
  <si>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</si>
  <si>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</si>
  <si>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</si>
  <si>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</si>
  <si>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</si>
  <si>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</si>
  <si>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</si>
  <si>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</si>
  <si>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</si>
  <si>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</si>
  <si>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</si>
  <si>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</si>
  <si>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</si>
  <si>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</si>
  <si>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</si>
  <si>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</si>
  <si>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</si>
  <si>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</si>
  <si>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</si>
  <si>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</si>
  <si>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</si>
  <si>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</si>
  <si>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</si>
  <si>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</si>
  <si>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</si>
  <si>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</si>
  <si>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</si>
  <si>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</si>
  <si>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</si>
  <si>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</si>
  <si>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</si>
  <si>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</si>
  <si>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</si>
  <si>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</si>
  <si>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</si>
  <si>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</si>
  <si>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</si>
  <si>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</si>
  <si>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</si>
  <si>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</si>
  <si>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</si>
  <si>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</si>
  <si>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</si>
  <si>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</si>
  <si>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</si>
  <si>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</si>
  <si>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</si>
  <si>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</si>
  <si>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</si>
  <si>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</si>
  <si>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</si>
  <si>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</si>
  <si>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</si>
  <si>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</si>
  <si>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</si>
  <si>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</si>
  <si>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</si>
  <si>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</si>
  <si>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</si>
  <si>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</si>
  <si>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</si>
  <si>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</si>
  <si>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</si>
  <si>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</si>
  <si>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</si>
  <si>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</si>
  <si>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</si>
  <si>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</si>
  <si>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</si>
  <si>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</si>
  <si>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</si>
  <si>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</si>
  <si>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</si>
  <si>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</si>
  <si>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</si>
  <si>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</si>
  <si>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</si>
  <si>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</si>
  <si>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</si>
  <si>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</si>
  <si>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</si>
  <si>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</si>
  <si>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</si>
  <si>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</si>
  <si>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</si>
  <si>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</si>
  <si>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</si>
  <si>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</si>
  <si>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</si>
  <si>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</si>
  <si>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</si>
  <si>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</si>
  <si>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</si>
  <si>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</si>
  <si>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</si>
  <si>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</si>
  <si>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</si>
  <si>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</si>
  <si>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</si>
  <si>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</si>
  <si>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</si>
  <si>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</si>
  <si>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</si>
  <si>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</si>
  <si>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</si>
  <si>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</si>
  <si>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</si>
  <si>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</si>
  <si>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ドレッセタワー武蔵小杉</t>
  </si>
  <si>
    <t>ドレッセタワー武蔵小杉</t>
    <phoneticPr fontId="2"/>
  </si>
  <si>
    <t>神奈川県川崎市中原区小杉町3-1-1</t>
    <phoneticPr fontId="2"/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</si>
  <si>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</si>
  <si>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</si>
  <si>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</si>
  <si>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</si>
  <si>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</si>
  <si>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</si>
  <si>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</si>
  <si>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</si>
  <si>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</si>
  <si>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</si>
  <si>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</si>
  <si>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</si>
  <si>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</si>
  <si>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</si>
  <si>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</si>
  <si>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</si>
  <si>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</si>
  <si>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</si>
  <si>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</si>
  <si>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</si>
  <si>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</si>
  <si>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実施スケジュール（2026年7月）</t>
    <phoneticPr fontId="2"/>
  </si>
  <si>
    <t>7月</t>
    <phoneticPr fontId="2"/>
  </si>
  <si>
    <r>
      <t>7月3日実施</t>
    </r>
    <r>
      <rPr>
        <b/>
        <u/>
        <sz val="12"/>
        <color rgb="FFFF0000"/>
        <rFont val="ＭＳ Ｐゴシック"/>
        <family val="3"/>
        <charset val="128"/>
      </rPr>
      <t>（6月25日(木）納品締切）</t>
    </r>
    <rPh sb="13" eb="14">
      <t>モク</t>
    </rPh>
    <phoneticPr fontId="2"/>
  </si>
  <si>
    <r>
      <t>7月10日実施</t>
    </r>
    <r>
      <rPr>
        <b/>
        <u/>
        <sz val="12"/>
        <color rgb="FFFF0000"/>
        <rFont val="ＭＳ Ｐゴシック"/>
        <family val="3"/>
        <charset val="128"/>
      </rPr>
      <t>（7月2日(木）納品締切）</t>
    </r>
    <rPh sb="13" eb="14">
      <t>モク</t>
    </rPh>
    <phoneticPr fontId="2"/>
  </si>
  <si>
    <r>
      <t>7月17日実施</t>
    </r>
    <r>
      <rPr>
        <b/>
        <u/>
        <sz val="12"/>
        <color rgb="FFFF0000"/>
        <rFont val="ＭＳ Ｐゴシック"/>
        <family val="3"/>
        <charset val="128"/>
      </rPr>
      <t>（7月9日(木）納品締切）</t>
    </r>
    <rPh sb="13" eb="14">
      <t>モク</t>
    </rPh>
    <phoneticPr fontId="2"/>
  </si>
  <si>
    <r>
      <t>7月24日実施</t>
    </r>
    <r>
      <rPr>
        <b/>
        <u/>
        <sz val="12"/>
        <color rgb="FFFF0000"/>
        <rFont val="ＭＳ Ｐゴシック"/>
        <family val="3"/>
        <charset val="128"/>
      </rPr>
      <t>（7月15日(水）納品締切）</t>
    </r>
    <rPh sb="14" eb="15">
      <t>スイ</t>
    </rPh>
    <phoneticPr fontId="2"/>
  </si>
  <si>
    <t>7月配布数</t>
  </si>
  <si>
    <t>7月配布日</t>
  </si>
  <si>
    <t>7月3日実施（6月25日(木）納品締切）</t>
  </si>
  <si>
    <t>7月17日実施（7月9日(木）納品締切）</t>
  </si>
  <si>
    <t>7月10日実施（7月2日(木）納品締切）</t>
  </si>
  <si>
    <t>7月24日実施（7月15日(水）納品締切）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</si>
  <si>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</si>
  <si>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</si>
  <si>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当週ご依頼部数</t>
    <rPh sb="0" eb="2">
      <t>トウシュウ</t>
    </rPh>
    <rPh sb="3" eb="7">
      <t>イライブスウ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</si>
  <si>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23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</si>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</sst>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79" formatCode="#,##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2" fillId="0" borderId="6" xfId="1" applyFont="1" applyBorder="1" applyAlignment="1">
      <alignment horizontal="center" vertical="center" wrapText="1" readingOrder="1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8" fillId="0" borderId="0" xfId="1" applyFont="1">
      <alignment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0" fontId="0" fillId="10" borderId="50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73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37" xfId="0" applyFill="1" applyBorder="1">
      <alignment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8" fillId="10" borderId="31" xfId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7" fillId="0" borderId="38" xfId="1" applyFont="1" applyBorder="1">
      <alignment vertical="center"/>
    </xf>
    <xf numFmtId="0" fontId="8" fillId="10" borderId="6" xfId="1" applyFont="1" applyFill="1" applyBorder="1" applyAlignment="1">
      <alignment horizontal="center" vertical="center" wrapText="1" readingOrder="1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" fontId="15" fillId="0" borderId="0" xfId="1" applyNumberFormat="1">
      <alignment vertical="center"/>
    </xf>
    <xf numFmtId="0" fontId="0" fillId="0" borderId="72" xfId="0" applyBorder="1">
      <alignment vertical="center"/>
    </xf>
    <xf numFmtId="178" fontId="0" fillId="10" borderId="13" xfId="0" applyNumberFormat="1" applyFill="1" applyBorder="1" applyAlignment="1">
      <alignment horizontal="left" vertical="center"/>
    </xf>
    <xf numFmtId="178" fontId="0" fillId="10" borderId="15" xfId="0" applyNumberFormat="1" applyFill="1" applyBorder="1" applyAlignment="1">
      <alignment horizontal="left" vertical="center"/>
    </xf>
    <xf numFmtId="178" fontId="0" fillId="10" borderId="10" xfId="0" applyNumberFormat="1" applyFill="1" applyBorder="1" applyAlignment="1">
      <alignment horizontal="left" vertical="center"/>
    </xf>
    <xf numFmtId="178" fontId="0" fillId="10" borderId="18" xfId="0" applyNumberFormat="1" applyFill="1" applyBorder="1" applyAlignment="1">
      <alignment horizontal="left" vertical="center"/>
    </xf>
    <xf numFmtId="178" fontId="0" fillId="10" borderId="71" xfId="0" applyNumberFormat="1" applyFill="1" applyBorder="1" applyAlignment="1">
      <alignment horizontal="left" vertical="center"/>
    </xf>
    <xf numFmtId="178" fontId="0" fillId="10" borderId="66" xfId="0" applyNumberFormat="1" applyFill="1" applyBorder="1" applyAlignment="1">
      <alignment horizontal="left"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73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8" fillId="10" borderId="32" xfId="1" applyFont="1" applyFill="1" applyBorder="1">
      <alignment vertical="center"/>
    </xf>
    <xf numFmtId="0" fontId="8" fillId="10" borderId="29" xfId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34" fillId="0" borderId="0" xfId="1" applyFont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44" xfId="1" applyFont="1" applyBorder="1">
      <alignment vertical="center"/>
    </xf>
    <xf numFmtId="0" fontId="27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1" fontId="8" fillId="10" borderId="32" xfId="1" applyNumberFormat="1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0" fontId="12" fillId="0" borderId="43" xfId="0" applyFont="1" applyBorder="1" applyAlignment="1">
      <alignment horizontal="center" vertical="center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53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5" fillId="11" borderId="44" xfId="1" applyFont="1" applyFill="1" applyBorder="1" applyAlignment="1">
      <alignment horizontal="left" vertical="center" wrapText="1"/>
    </xf>
    <xf numFmtId="0" fontId="35" fillId="11" borderId="38" xfId="1" applyFont="1" applyFill="1" applyBorder="1" applyAlignment="1">
      <alignment horizontal="left" vertical="center" wrapText="1"/>
    </xf>
    <xf numFmtId="0" fontId="35" fillId="11" borderId="36" xfId="1" applyFont="1" applyFill="1" applyBorder="1" applyAlignment="1">
      <alignment horizontal="left" vertical="center" wrapText="1"/>
    </xf>
    <xf numFmtId="0" fontId="35" fillId="11" borderId="39" xfId="1" applyFont="1" applyFill="1" applyBorder="1" applyAlignment="1">
      <alignment horizontal="left" vertical="center" wrapText="1"/>
    </xf>
    <xf numFmtId="0" fontId="35" fillId="11" borderId="37" xfId="1" applyFont="1" applyFill="1" applyBorder="1" applyAlignment="1">
      <alignment horizontal="left" vertical="center" wrapText="1"/>
    </xf>
    <xf numFmtId="0" fontId="35" fillId="11" borderId="41" xfId="1" applyFont="1" applyFill="1" applyBorder="1" applyAlignment="1">
      <alignment horizontal="left" vertical="center" wrapText="1"/>
    </xf>
    <xf numFmtId="0" fontId="20" fillId="11" borderId="75" xfId="1" applyFont="1" applyFill="1" applyBorder="1" applyAlignment="1">
      <alignment horizontal="center" vertical="center"/>
    </xf>
    <xf numFmtId="38" fontId="8" fillId="12" borderId="29" xfId="4" applyFont="1" applyFill="1" applyBorder="1">
      <alignment vertical="center"/>
    </xf>
    <xf numFmtId="38" fontId="8" fillId="12" borderId="32" xfId="4" applyFont="1" applyFill="1" applyBorder="1">
      <alignment vertical="center"/>
    </xf>
    <xf numFmtId="0" fontId="20" fillId="11" borderId="31" xfId="1" applyFont="1" applyFill="1" applyBorder="1" applyAlignment="1">
      <alignment horizontal="center" vertical="center"/>
    </xf>
    <xf numFmtId="0" fontId="35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20" fillId="8" borderId="6" xfId="1" applyFont="1" applyFill="1" applyBorder="1" applyAlignment="1">
      <alignment horizontal="center" vertical="center"/>
    </xf>
    <xf numFmtId="179" fontId="20" fillId="8" borderId="6" xfId="1" applyNumberFormat="1" applyFont="1" applyFill="1" applyBorder="1" applyAlignment="1">
      <alignment horizontal="center" vertical="center"/>
    </xf>
    <xf numFmtId="0" fontId="20" fillId="11" borderId="6" xfId="1" applyFont="1" applyFill="1" applyBorder="1" applyAlignment="1">
      <alignment horizontal="center" vertical="center"/>
    </xf>
    <xf numFmtId="38" fontId="8" fillId="12" borderId="9" xfId="4" applyFont="1" applyFill="1" applyBorder="1">
      <alignment vertical="center"/>
    </xf>
    <xf numFmtId="38" fontId="8" fillId="12" borderId="6" xfId="4" applyFont="1" applyFill="1" applyBorder="1">
      <alignment vertical="center"/>
    </xf>
    <xf numFmtId="38" fontId="8" fillId="13" borderId="46" xfId="4" applyFont="1" applyFill="1" applyBorder="1" applyAlignment="1">
      <alignment vertical="center"/>
    </xf>
    <xf numFmtId="38" fontId="8" fillId="13" borderId="48" xfId="4" applyFont="1" applyFill="1" applyBorder="1" applyAlignment="1">
      <alignment vertical="center"/>
    </xf>
    <xf numFmtId="0" fontId="25" fillId="0" borderId="45" xfId="1" applyFont="1" applyBorder="1">
      <alignment vertical="center"/>
    </xf>
    <xf numFmtId="0" fontId="24" fillId="0" borderId="0" xfId="1" applyFont="1">
      <alignment vertical="center"/>
    </xf>
    <xf numFmtId="0" fontId="35" fillId="8" borderId="1" xfId="1" applyFont="1" applyFill="1" applyBorder="1" applyAlignment="1">
      <alignment horizontal="center" vertical="center"/>
    </xf>
    <xf numFmtId="179" fontId="35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20" fillId="11" borderId="9" xfId="1" applyFont="1" applyFill="1" applyBorder="1" applyAlignment="1">
      <alignment horizontal="center" vertical="center"/>
    </xf>
    <xf numFmtId="0" fontId="35" fillId="11" borderId="14" xfId="1" applyFont="1" applyFill="1" applyBorder="1" applyAlignment="1">
      <alignment horizontal="center" vertical="center" wrapText="1"/>
    </xf>
    <xf numFmtId="0" fontId="35" fillId="11" borderId="48" xfId="1" applyFont="1" applyFill="1" applyBorder="1" applyAlignment="1">
      <alignment horizontal="center" vertical="center" wrapText="1"/>
    </xf>
    <xf numFmtId="0" fontId="15" fillId="11" borderId="6" xfId="1" applyFill="1" applyBorder="1" applyAlignment="1">
      <alignment horizontal="center" vertical="center"/>
    </xf>
    <xf numFmtId="38" fontId="0" fillId="12" borderId="6" xfId="4" applyFont="1" applyFill="1" applyBorder="1">
      <alignment vertical="center"/>
    </xf>
    <xf numFmtId="0" fontId="15" fillId="11" borderId="53" xfId="1" applyFill="1" applyBorder="1" applyAlignment="1">
      <alignment horizontal="center" vertical="center"/>
    </xf>
    <xf numFmtId="38" fontId="0" fillId="12" borderId="53" xfId="4" applyFont="1" applyFill="1" applyBorder="1">
      <alignment vertical="center"/>
    </xf>
    <xf numFmtId="0" fontId="15" fillId="11" borderId="7" xfId="1" applyFill="1" applyBorder="1" applyAlignment="1">
      <alignment horizontal="center" vertical="center"/>
    </xf>
    <xf numFmtId="38" fontId="0" fillId="12" borderId="28" xfId="4" applyFont="1" applyFill="1" applyBorder="1">
      <alignment vertical="center"/>
    </xf>
    <xf numFmtId="38" fontId="0" fillId="12" borderId="32" xfId="4" applyFont="1" applyFill="1" applyBorder="1">
      <alignment vertical="center"/>
    </xf>
    <xf numFmtId="0" fontId="15" fillId="11" borderId="8" xfId="1" applyFill="1" applyBorder="1" applyAlignment="1">
      <alignment horizontal="center" vertical="center"/>
    </xf>
    <xf numFmtId="38" fontId="0" fillId="12" borderId="60" xfId="4" applyFont="1" applyFill="1" applyBorder="1">
      <alignment vertical="center"/>
    </xf>
    <xf numFmtId="0" fontId="15" fillId="11" borderId="9" xfId="1" applyFill="1" applyBorder="1" applyAlignment="1">
      <alignment horizontal="center" vertical="center"/>
    </xf>
    <xf numFmtId="38" fontId="0" fillId="12" borderId="9" xfId="4" applyFont="1" applyFill="1" applyBorder="1">
      <alignment vertical="center"/>
    </xf>
    <xf numFmtId="0" fontId="15" fillId="11" borderId="76" xfId="1" applyFill="1" applyBorder="1" applyAlignment="1">
      <alignment horizontal="center" vertical="center"/>
    </xf>
    <xf numFmtId="0" fontId="15" fillId="11" borderId="31" xfId="1" applyFill="1" applyBorder="1" applyAlignment="1">
      <alignment horizontal="center" vertical="center"/>
    </xf>
    <xf numFmtId="0" fontId="15" fillId="11" borderId="33" xfId="1" applyFill="1" applyBorder="1" applyAlignment="1">
      <alignment horizontal="center" vertical="center"/>
    </xf>
    <xf numFmtId="0" fontId="15" fillId="11" borderId="1" xfId="1" applyFill="1" applyBorder="1" applyAlignment="1">
      <alignment horizontal="center" vertical="center"/>
    </xf>
    <xf numFmtId="38" fontId="0" fillId="12" borderId="20" xfId="4" applyFont="1" applyFill="1" applyBorder="1">
      <alignment vertical="center"/>
    </xf>
    <xf numFmtId="0" fontId="17" fillId="11" borderId="6" xfId="1" applyFont="1" applyFill="1" applyBorder="1" applyAlignment="1">
      <alignment horizontal="center" vertical="center"/>
    </xf>
    <xf numFmtId="38" fontId="17" fillId="11" borderId="6" xfId="4" applyFont="1" applyFill="1" applyBorder="1">
      <alignment vertical="center"/>
    </xf>
    <xf numFmtId="0" fontId="15" fillId="11" borderId="16" xfId="1" applyFill="1" applyBorder="1" applyAlignment="1">
      <alignment horizontal="center" vertical="center"/>
    </xf>
    <xf numFmtId="38" fontId="0" fillId="12" borderId="16" xfId="4" applyFont="1" applyFill="1" applyBorder="1">
      <alignment vertical="center"/>
    </xf>
    <xf numFmtId="38" fontId="0" fillId="12" borderId="74" xfId="4" applyFont="1" applyFill="1" applyBorder="1">
      <alignment vertical="center"/>
    </xf>
    <xf numFmtId="0" fontId="19" fillId="11" borderId="6" xfId="1" applyFont="1" applyFill="1" applyBorder="1" applyAlignment="1">
      <alignment horizontal="center" vertical="center"/>
    </xf>
    <xf numFmtId="0" fontId="36" fillId="11" borderId="6" xfId="1" applyFont="1" applyFill="1" applyBorder="1" applyAlignment="1">
      <alignment horizontal="center" vertical="center"/>
    </xf>
    <xf numFmtId="0" fontId="36" fillId="11" borderId="53" xfId="1" applyFont="1" applyFill="1" applyBorder="1" applyAlignment="1">
      <alignment horizontal="center" vertical="center"/>
    </xf>
    <xf numFmtId="0" fontId="19" fillId="11" borderId="8" xfId="1" applyFont="1" applyFill="1" applyBorder="1" applyAlignment="1">
      <alignment horizontal="center" vertical="center"/>
    </xf>
  </cellXfs>
  <cellStyles count="5">
    <cellStyle name="桁区切り 2" xfId="4" xr:uid="{D955EA67-1706-4262-86BE-CD686943ECDD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76"/>
  <sheetViews>
    <sheetView tabSelected="1" zoomScale="85" zoomScaleNormal="85" workbookViewId="0">
      <selection activeCell="B2" sqref="B2"/>
    </sheetView>
  </sheetViews>
  <sheetFormatPr defaultColWidth="9" defaultRowHeight="13" x14ac:dyDescent="0.2"/>
  <cols>
    <col min="1" max="1" width="1.6328125" style="2" customWidth="1"/>
    <col min="2" max="8" width="3.6328125" style="2" customWidth="1"/>
    <col min="9" max="9" width="14.36328125" style="2" customWidth="1"/>
    <col min="10" max="10" width="6.36328125" style="2" customWidth="1"/>
    <col min="11" max="11" width="4.36328125" style="2" customWidth="1"/>
    <col min="12" max="12" width="37.453125" style="2" customWidth="1"/>
    <col min="13" max="13" width="6.453125" style="2" customWidth="1"/>
    <col min="14" max="14" width="12.26953125" style="2" customWidth="1"/>
    <col min="15" max="15" width="6.36328125" style="2" customWidth="1"/>
    <col min="16" max="16" width="3.1796875" style="2" customWidth="1"/>
    <col min="17" max="17" width="37.453125" style="28" customWidth="1"/>
    <col min="18" max="18" width="6.453125" style="28" customWidth="1"/>
    <col min="19" max="19" width="12.26953125" style="2" customWidth="1"/>
    <col min="20" max="20" width="6.36328125" style="2" customWidth="1"/>
    <col min="21" max="21" width="2.6328125" style="28" customWidth="1"/>
    <col min="22" max="22" width="37.453125" style="28" customWidth="1"/>
    <col min="23" max="23" width="6.453125" style="28" customWidth="1"/>
    <col min="24" max="24" width="12.26953125" style="2" customWidth="1"/>
    <col min="25" max="25" width="6.36328125" style="2" customWidth="1"/>
    <col min="26" max="26" width="3.453125" style="28" customWidth="1"/>
    <col min="27" max="27" width="37.453125" style="28" customWidth="1"/>
    <col min="28" max="28" width="6.453125" style="28" customWidth="1"/>
    <col min="29" max="29" width="12.26953125" style="2" customWidth="1"/>
    <col min="30" max="30" width="6.36328125" style="2" customWidth="1"/>
    <col min="31" max="31" width="3" style="28" customWidth="1"/>
    <col min="32" max="32" width="37.453125" style="28" customWidth="1"/>
    <col min="33" max="33" width="6.453125" style="28" customWidth="1"/>
    <col min="34" max="34" width="12.26953125" style="2" customWidth="1"/>
    <col min="35" max="35" width="6.36328125" style="2" customWidth="1"/>
    <col min="36" max="36" width="3.36328125" style="28" customWidth="1"/>
    <col min="37" max="37" width="37.453125" style="28" customWidth="1"/>
    <col min="38" max="38" width="6.6328125" style="28" customWidth="1"/>
    <col min="39" max="39" width="12.26953125" style="2" customWidth="1"/>
    <col min="40" max="40" width="6.36328125" style="2" customWidth="1"/>
    <col min="41" max="41" width="3" style="28" customWidth="1"/>
    <col min="42" max="42" width="13.90625" style="2" customWidth="1"/>
    <col min="43" max="43" width="13.1796875" style="2" customWidth="1"/>
    <col min="44" max="44" width="3.6328125" style="28" customWidth="1"/>
    <col min="45" max="16384" width="9" style="2"/>
  </cols>
  <sheetData>
    <row r="1" spans="2:44" ht="15" customHeight="1" x14ac:dyDescent="0.2"/>
    <row r="2" spans="2:44" ht="18" customHeight="1" thickBot="1" x14ac:dyDescent="0.25">
      <c r="B2" s="6" t="s">
        <v>893</v>
      </c>
      <c r="C2" s="1"/>
      <c r="D2" s="1"/>
      <c r="E2" s="1"/>
      <c r="F2" s="1"/>
      <c r="G2" s="1"/>
      <c r="H2" s="1"/>
      <c r="V2" s="124"/>
    </row>
    <row r="3" spans="2:44" ht="18" customHeight="1" thickBot="1" x14ac:dyDescent="0.25">
      <c r="B3" s="20"/>
      <c r="C3" s="20"/>
      <c r="D3" s="20"/>
      <c r="E3" s="20"/>
      <c r="F3" s="20"/>
      <c r="G3" s="20"/>
      <c r="H3" s="20"/>
      <c r="N3" s="433" t="s">
        <v>907</v>
      </c>
      <c r="O3" s="434">
        <f>SUM(N11:O44)</f>
        <v>0</v>
      </c>
      <c r="X3" s="433" t="s">
        <v>907</v>
      </c>
      <c r="Y3" s="434">
        <f>SUM(S11:T63)+SUM(X11:Y60)</f>
        <v>0</v>
      </c>
      <c r="AH3" s="433" t="s">
        <v>907</v>
      </c>
      <c r="AI3" s="434">
        <f>SUM(AC11:AD62)+SUM(AH11:AI62)</f>
        <v>0</v>
      </c>
      <c r="AM3" s="433" t="s">
        <v>907</v>
      </c>
      <c r="AN3" s="434">
        <f>SUM(AM11:AN47)</f>
        <v>0</v>
      </c>
      <c r="AP3" s="442" t="s">
        <v>909</v>
      </c>
      <c r="AQ3" s="443">
        <f>SUM(O3:AN3)</f>
        <v>0</v>
      </c>
    </row>
    <row r="4" spans="2:44" x14ac:dyDescent="0.2">
      <c r="B4" s="297" t="s">
        <v>894</v>
      </c>
      <c r="C4" s="298"/>
      <c r="D4" s="298"/>
      <c r="E4" s="298"/>
      <c r="F4" s="298"/>
      <c r="G4" s="298"/>
      <c r="H4" s="299"/>
      <c r="L4" s="308" t="s">
        <v>545</v>
      </c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444"/>
      <c r="AN4" s="445"/>
      <c r="AO4" s="100"/>
      <c r="AR4" s="100"/>
    </row>
    <row r="5" spans="2:44" ht="16.5" customHeight="1" thickBot="1" x14ac:dyDescent="0.25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Q5" s="100"/>
      <c r="R5" s="100"/>
      <c r="U5" s="100"/>
      <c r="V5" s="100"/>
      <c r="W5" s="100"/>
      <c r="Z5" s="100"/>
      <c r="AA5" s="100"/>
      <c r="AB5" s="100"/>
      <c r="AE5" s="100"/>
      <c r="AF5" s="100"/>
      <c r="AG5" s="100"/>
      <c r="AJ5" s="100"/>
      <c r="AK5" s="100"/>
      <c r="AL5" s="100"/>
      <c r="AO5" s="100"/>
      <c r="AR5" s="100"/>
    </row>
    <row r="6" spans="2:44" ht="15" customHeight="1" x14ac:dyDescent="0.2">
      <c r="B6" s="17">
        <v>21</v>
      </c>
      <c r="C6" s="95">
        <v>22</v>
      </c>
      <c r="D6" s="95">
        <v>23</v>
      </c>
      <c r="E6" s="95">
        <v>24</v>
      </c>
      <c r="F6" s="123">
        <v>25</v>
      </c>
      <c r="G6" s="95">
        <v>26</v>
      </c>
      <c r="H6" s="95">
        <v>27</v>
      </c>
      <c r="L6" s="347" t="s">
        <v>895</v>
      </c>
      <c r="M6" s="348"/>
      <c r="Q6" s="351" t="s">
        <v>896</v>
      </c>
      <c r="R6" s="352"/>
      <c r="S6" s="352"/>
      <c r="T6" s="352"/>
      <c r="U6" s="352"/>
      <c r="V6" s="352"/>
      <c r="W6" s="353"/>
      <c r="Z6" s="4"/>
      <c r="AA6" s="309" t="s">
        <v>897</v>
      </c>
      <c r="AB6" s="310"/>
      <c r="AC6" s="310"/>
      <c r="AD6" s="310"/>
      <c r="AE6" s="310"/>
      <c r="AF6" s="310"/>
      <c r="AG6" s="311"/>
      <c r="AJ6" s="4"/>
      <c r="AK6" s="343" t="s">
        <v>898</v>
      </c>
      <c r="AL6" s="344"/>
      <c r="AO6" s="4"/>
      <c r="AR6" s="4"/>
    </row>
    <row r="7" spans="2:44" ht="15" customHeight="1" thickBot="1" x14ac:dyDescent="0.25">
      <c r="B7" s="17">
        <v>28</v>
      </c>
      <c r="C7" s="95">
        <v>29</v>
      </c>
      <c r="D7" s="95">
        <v>30</v>
      </c>
      <c r="E7" s="95">
        <v>1</v>
      </c>
      <c r="F7" s="123">
        <v>2</v>
      </c>
      <c r="G7" s="224">
        <f t="shared" ref="D7:H10" si="0">F7+1</f>
        <v>3</v>
      </c>
      <c r="H7" s="22">
        <f t="shared" si="0"/>
        <v>4</v>
      </c>
      <c r="L7" s="349"/>
      <c r="M7" s="350"/>
      <c r="Q7" s="354"/>
      <c r="R7" s="355"/>
      <c r="S7" s="355"/>
      <c r="T7" s="355"/>
      <c r="U7" s="355"/>
      <c r="V7" s="355"/>
      <c r="W7" s="356"/>
      <c r="Z7" s="4"/>
      <c r="AA7" s="312"/>
      <c r="AB7" s="313"/>
      <c r="AC7" s="313"/>
      <c r="AD7" s="313"/>
      <c r="AE7" s="313"/>
      <c r="AF7" s="313"/>
      <c r="AG7" s="314"/>
      <c r="AJ7" s="4"/>
      <c r="AK7" s="345"/>
      <c r="AL7" s="346"/>
      <c r="AO7" s="4"/>
      <c r="AR7" s="4"/>
    </row>
    <row r="8" spans="2:44" ht="15" customHeight="1" thickBot="1" x14ac:dyDescent="0.25">
      <c r="B8" s="17">
        <v>5</v>
      </c>
      <c r="C8" s="95">
        <f>B8+1</f>
        <v>6</v>
      </c>
      <c r="D8" s="95">
        <f t="shared" si="0"/>
        <v>7</v>
      </c>
      <c r="E8" s="95">
        <f t="shared" si="0"/>
        <v>8</v>
      </c>
      <c r="F8" s="123">
        <f t="shared" si="0"/>
        <v>9</v>
      </c>
      <c r="G8" s="268">
        <f t="shared" si="0"/>
        <v>10</v>
      </c>
      <c r="H8" s="22">
        <f t="shared" si="0"/>
        <v>11</v>
      </c>
      <c r="L8" s="315" t="s">
        <v>546</v>
      </c>
      <c r="M8" s="315"/>
      <c r="N8" s="421" t="s">
        <v>908</v>
      </c>
      <c r="O8" s="422"/>
      <c r="Q8" s="315" t="s">
        <v>546</v>
      </c>
      <c r="R8" s="315"/>
      <c r="S8" s="421" t="s">
        <v>908</v>
      </c>
      <c r="T8" s="422"/>
      <c r="U8" s="5"/>
      <c r="V8" s="315" t="s">
        <v>546</v>
      </c>
      <c r="W8" s="315"/>
      <c r="X8" s="421" t="s">
        <v>908</v>
      </c>
      <c r="Y8" s="422"/>
      <c r="Z8" s="5"/>
      <c r="AA8" s="315" t="s">
        <v>50</v>
      </c>
      <c r="AB8" s="315"/>
      <c r="AC8" s="421" t="s">
        <v>908</v>
      </c>
      <c r="AD8" s="422"/>
      <c r="AE8" s="5"/>
      <c r="AF8" s="315" t="s">
        <v>50</v>
      </c>
      <c r="AG8" s="315"/>
      <c r="AH8" s="421" t="s">
        <v>908</v>
      </c>
      <c r="AI8" s="422"/>
      <c r="AJ8" s="5"/>
      <c r="AK8" s="315" t="s">
        <v>546</v>
      </c>
      <c r="AL8" s="315"/>
      <c r="AM8" s="421" t="s">
        <v>908</v>
      </c>
      <c r="AN8" s="422"/>
      <c r="AO8" s="5"/>
      <c r="AR8" s="5"/>
    </row>
    <row r="9" spans="2:44" ht="15" customHeight="1" thickBot="1" x14ac:dyDescent="0.25">
      <c r="B9" s="17">
        <f t="shared" ref="B9:B10" si="1">B8+7</f>
        <v>12</v>
      </c>
      <c r="C9" s="95">
        <f>B9+1</f>
        <v>13</v>
      </c>
      <c r="D9" s="95">
        <f t="shared" si="0"/>
        <v>14</v>
      </c>
      <c r="E9" s="123">
        <f t="shared" si="0"/>
        <v>15</v>
      </c>
      <c r="F9" s="95">
        <f t="shared" si="0"/>
        <v>16</v>
      </c>
      <c r="G9" s="269">
        <f t="shared" si="0"/>
        <v>17</v>
      </c>
      <c r="H9" s="22">
        <f t="shared" si="0"/>
        <v>18</v>
      </c>
      <c r="L9" s="101" t="s">
        <v>547</v>
      </c>
      <c r="M9" s="98" t="s">
        <v>548</v>
      </c>
      <c r="N9" s="423"/>
      <c r="O9" s="424"/>
      <c r="Q9" s="101" t="s">
        <v>547</v>
      </c>
      <c r="R9" s="98" t="s">
        <v>548</v>
      </c>
      <c r="S9" s="423"/>
      <c r="T9" s="424"/>
      <c r="U9" s="100"/>
      <c r="V9" s="101" t="s">
        <v>547</v>
      </c>
      <c r="W9" s="98" t="s">
        <v>548</v>
      </c>
      <c r="X9" s="423"/>
      <c r="Y9" s="424"/>
      <c r="Z9" s="100"/>
      <c r="AA9" s="101" t="s">
        <v>547</v>
      </c>
      <c r="AB9" s="98" t="s">
        <v>548</v>
      </c>
      <c r="AC9" s="423"/>
      <c r="AD9" s="424"/>
      <c r="AE9" s="100"/>
      <c r="AF9" s="110" t="s">
        <v>547</v>
      </c>
      <c r="AG9" s="111" t="s">
        <v>548</v>
      </c>
      <c r="AH9" s="423"/>
      <c r="AI9" s="424"/>
      <c r="AJ9" s="100"/>
      <c r="AK9" s="101" t="s">
        <v>547</v>
      </c>
      <c r="AL9" s="98" t="s">
        <v>548</v>
      </c>
      <c r="AM9" s="423"/>
      <c r="AN9" s="424"/>
      <c r="AO9" s="100"/>
      <c r="AR9" s="100"/>
    </row>
    <row r="10" spans="2:44" ht="15" customHeight="1" thickBot="1" x14ac:dyDescent="0.25">
      <c r="B10" s="17">
        <f t="shared" si="1"/>
        <v>19</v>
      </c>
      <c r="C10" s="17">
        <f>B10+1</f>
        <v>20</v>
      </c>
      <c r="D10" s="95">
        <f t="shared" si="0"/>
        <v>21</v>
      </c>
      <c r="E10" s="95">
        <f t="shared" si="0"/>
        <v>22</v>
      </c>
      <c r="F10" s="95">
        <f t="shared" si="0"/>
        <v>23</v>
      </c>
      <c r="G10" s="122">
        <f t="shared" si="0"/>
        <v>24</v>
      </c>
      <c r="H10" s="95">
        <f t="shared" si="0"/>
        <v>25</v>
      </c>
      <c r="L10" s="284" t="s">
        <v>686</v>
      </c>
      <c r="M10" s="285"/>
      <c r="N10" s="425"/>
      <c r="O10" s="426"/>
      <c r="Q10" s="323" t="s">
        <v>560</v>
      </c>
      <c r="R10" s="324"/>
      <c r="S10" s="425"/>
      <c r="T10" s="426"/>
      <c r="V10" s="323" t="s">
        <v>561</v>
      </c>
      <c r="W10" s="324"/>
      <c r="X10" s="425"/>
      <c r="Y10" s="426"/>
      <c r="AA10" s="339" t="s">
        <v>562</v>
      </c>
      <c r="AB10" s="340"/>
      <c r="AC10" s="425"/>
      <c r="AD10" s="426"/>
      <c r="AF10" s="341" t="s">
        <v>808</v>
      </c>
      <c r="AG10" s="342"/>
      <c r="AH10" s="425"/>
      <c r="AI10" s="426"/>
      <c r="AK10" s="321" t="s">
        <v>563</v>
      </c>
      <c r="AL10" s="322"/>
      <c r="AM10" s="425"/>
      <c r="AN10" s="426"/>
    </row>
    <row r="11" spans="2:44" ht="15" customHeight="1" x14ac:dyDescent="0.2">
      <c r="B11" s="17">
        <v>26</v>
      </c>
      <c r="C11" s="95">
        <v>27</v>
      </c>
      <c r="D11" s="95">
        <v>28</v>
      </c>
      <c r="E11" s="95">
        <v>29</v>
      </c>
      <c r="F11" s="95">
        <v>30</v>
      </c>
      <c r="G11" s="95">
        <v>31</v>
      </c>
      <c r="H11" s="95"/>
      <c r="L11" s="117" t="s">
        <v>687</v>
      </c>
      <c r="M11" s="255">
        <v>579</v>
      </c>
      <c r="N11" s="435"/>
      <c r="O11" s="436">
        <f>IF(N11="",0,IF(N11="●",M11,0))</f>
        <v>0</v>
      </c>
      <c r="P11" s="227"/>
      <c r="Q11" s="106" t="s">
        <v>0</v>
      </c>
      <c r="R11" s="257">
        <v>37</v>
      </c>
      <c r="S11" s="435"/>
      <c r="T11" s="436">
        <f>IF(S11="",0,IF(S11="●",R11,0))</f>
        <v>0</v>
      </c>
      <c r="V11" s="106" t="s">
        <v>4</v>
      </c>
      <c r="W11" s="258">
        <v>275</v>
      </c>
      <c r="X11" s="435"/>
      <c r="Y11" s="436">
        <f>IF(X11="",0,IF(X11="●",W11,0))</f>
        <v>0</v>
      </c>
      <c r="AA11" s="105" t="s">
        <v>564</v>
      </c>
      <c r="AB11" s="262">
        <v>845</v>
      </c>
      <c r="AC11" s="435"/>
      <c r="AD11" s="436">
        <f>IF(AC11="",0,IF(AC11="●",AB11,0))</f>
        <v>0</v>
      </c>
      <c r="AF11" s="129" t="s">
        <v>853</v>
      </c>
      <c r="AG11" s="280">
        <v>330</v>
      </c>
      <c r="AH11" s="435"/>
      <c r="AI11" s="436">
        <f>IF(AH11="",0,IF(AH11="●",AG11,0))</f>
        <v>0</v>
      </c>
      <c r="AK11" s="102" t="s">
        <v>27</v>
      </c>
      <c r="AL11" s="264">
        <v>654</v>
      </c>
      <c r="AM11" s="446"/>
      <c r="AN11" s="436">
        <f>IF(AM11="",0,IF(AM11="●",AL11,0))</f>
        <v>0</v>
      </c>
      <c r="AO11" s="29"/>
      <c r="AR11" s="29"/>
    </row>
    <row r="12" spans="2:44" ht="16.5" customHeight="1" thickBot="1" x14ac:dyDescent="0.25">
      <c r="B12" s="225"/>
      <c r="C12" s="226"/>
      <c r="D12" s="226"/>
      <c r="E12" s="226"/>
      <c r="F12" s="226"/>
      <c r="G12" s="226"/>
      <c r="H12" s="226"/>
      <c r="L12" s="117" t="s">
        <v>688</v>
      </c>
      <c r="M12" s="255">
        <v>402</v>
      </c>
      <c r="N12" s="435"/>
      <c r="O12" s="437">
        <f t="shared" ref="O12:O44" si="2">IF(N12="",0,IF(N12="●",M12,0))</f>
        <v>0</v>
      </c>
      <c r="P12" s="227"/>
      <c r="Q12" s="106" t="s">
        <v>565</v>
      </c>
      <c r="R12" s="257">
        <v>48</v>
      </c>
      <c r="S12" s="435"/>
      <c r="T12" s="437">
        <f t="shared" ref="T12:T63" si="3">IF(S12="",0,IF(S12="●",R12,0))</f>
        <v>0</v>
      </c>
      <c r="V12" s="106" t="s">
        <v>890</v>
      </c>
      <c r="W12" s="258">
        <v>62</v>
      </c>
      <c r="X12" s="427"/>
      <c r="Y12" s="436">
        <f t="shared" ref="Y12:Y53" si="4">IF(X12="",0,IF(X12="●",W12,0))</f>
        <v>0</v>
      </c>
      <c r="AA12" s="105" t="s">
        <v>566</v>
      </c>
      <c r="AB12" s="262">
        <v>477</v>
      </c>
      <c r="AC12" s="435"/>
      <c r="AD12" s="437">
        <f t="shared" ref="AD12:AD34" si="5">IF(AC12="",0,IF(AC12="●",AB12,0))</f>
        <v>0</v>
      </c>
      <c r="AF12" s="129" t="s">
        <v>854</v>
      </c>
      <c r="AG12" s="280">
        <v>347</v>
      </c>
      <c r="AH12" s="430"/>
      <c r="AI12" s="437">
        <f t="shared" ref="AI12:AI53" si="6">IF(AH12="",0,IF(AH12="●",AG12,0))</f>
        <v>0</v>
      </c>
      <c r="AK12" s="102" t="s">
        <v>567</v>
      </c>
      <c r="AL12" s="264">
        <v>568</v>
      </c>
      <c r="AM12" s="446"/>
      <c r="AN12" s="437">
        <f t="shared" ref="AN12:AN34" si="7">IF(AM12="",0,IF(AM12="●",AL12,0))</f>
        <v>0</v>
      </c>
      <c r="AO12" s="29"/>
      <c r="AR12" s="29"/>
    </row>
    <row r="13" spans="2:44" ht="16.5" customHeight="1" thickBot="1" x14ac:dyDescent="0.25">
      <c r="B13" s="300" t="s">
        <v>432</v>
      </c>
      <c r="C13" s="301"/>
      <c r="D13" s="301"/>
      <c r="E13" s="301"/>
      <c r="F13" s="301"/>
      <c r="G13" s="301"/>
      <c r="H13" s="302"/>
      <c r="L13" s="117" t="s">
        <v>689</v>
      </c>
      <c r="M13" s="255">
        <v>243</v>
      </c>
      <c r="N13" s="427"/>
      <c r="O13" s="437">
        <f t="shared" si="2"/>
        <v>0</v>
      </c>
      <c r="P13" s="227"/>
      <c r="Q13" s="106" t="s">
        <v>568</v>
      </c>
      <c r="R13" s="257">
        <v>48</v>
      </c>
      <c r="S13" s="427"/>
      <c r="T13" s="437">
        <f t="shared" si="3"/>
        <v>0</v>
      </c>
      <c r="V13" s="106" t="s">
        <v>862</v>
      </c>
      <c r="W13" s="258">
        <v>112</v>
      </c>
      <c r="X13" s="427"/>
      <c r="Y13" s="436">
        <f t="shared" si="4"/>
        <v>0</v>
      </c>
      <c r="AA13" s="131" t="s">
        <v>887</v>
      </c>
      <c r="AB13" s="254">
        <v>355</v>
      </c>
      <c r="AC13" s="430"/>
      <c r="AD13" s="437">
        <f t="shared" si="5"/>
        <v>0</v>
      </c>
      <c r="AF13" s="129" t="s">
        <v>855</v>
      </c>
      <c r="AG13" s="280">
        <v>130</v>
      </c>
      <c r="AH13" s="430"/>
      <c r="AI13" s="437">
        <f t="shared" si="6"/>
        <v>0</v>
      </c>
      <c r="AK13" s="102" t="s">
        <v>26</v>
      </c>
      <c r="AL13" s="264">
        <v>499</v>
      </c>
      <c r="AM13" s="446"/>
      <c r="AN13" s="437">
        <f t="shared" si="7"/>
        <v>0</v>
      </c>
      <c r="AO13" s="29"/>
      <c r="AR13" s="29"/>
    </row>
    <row r="14" spans="2:44" ht="17.25" customHeight="1" x14ac:dyDescent="0.2">
      <c r="B14" s="303"/>
      <c r="C14" s="303"/>
      <c r="D14" s="303"/>
      <c r="E14" s="303"/>
      <c r="F14" s="303"/>
      <c r="G14" s="303"/>
      <c r="H14" s="303"/>
      <c r="L14" s="117" t="s">
        <v>690</v>
      </c>
      <c r="M14" s="255">
        <v>143</v>
      </c>
      <c r="N14" s="430"/>
      <c r="O14" s="437">
        <f t="shared" si="2"/>
        <v>0</v>
      </c>
      <c r="P14" s="227"/>
      <c r="Q14" s="106" t="s">
        <v>539</v>
      </c>
      <c r="R14" s="257">
        <v>121</v>
      </c>
      <c r="S14" s="430"/>
      <c r="T14" s="437">
        <f t="shared" si="3"/>
        <v>0</v>
      </c>
      <c r="V14" s="106" t="s">
        <v>10</v>
      </c>
      <c r="W14" s="258">
        <v>182</v>
      </c>
      <c r="X14" s="430"/>
      <c r="Y14" s="436">
        <f t="shared" si="4"/>
        <v>0</v>
      </c>
      <c r="AA14" s="105" t="s">
        <v>569</v>
      </c>
      <c r="AB14" s="262">
        <v>243</v>
      </c>
      <c r="AC14" s="430"/>
      <c r="AD14" s="437">
        <f t="shared" si="5"/>
        <v>0</v>
      </c>
      <c r="AF14" s="112" t="s">
        <v>442</v>
      </c>
      <c r="AG14" s="254">
        <v>207</v>
      </c>
      <c r="AH14" s="430"/>
      <c r="AI14" s="436">
        <f t="shared" si="6"/>
        <v>0</v>
      </c>
      <c r="AJ14" s="29"/>
      <c r="AK14" s="102" t="s">
        <v>28</v>
      </c>
      <c r="AL14" s="264">
        <v>534</v>
      </c>
      <c r="AM14" s="430"/>
      <c r="AN14" s="437">
        <f t="shared" si="7"/>
        <v>0</v>
      </c>
      <c r="AO14" s="29"/>
      <c r="AR14" s="29"/>
    </row>
    <row r="15" spans="2:44" ht="17.25" customHeight="1" thickBot="1" x14ac:dyDescent="0.25">
      <c r="B15" s="304"/>
      <c r="C15" s="304"/>
      <c r="D15" s="304"/>
      <c r="E15" s="304"/>
      <c r="F15" s="304"/>
      <c r="G15" s="304"/>
      <c r="H15" s="304"/>
      <c r="L15" s="117" t="s">
        <v>691</v>
      </c>
      <c r="M15" s="255">
        <v>142</v>
      </c>
      <c r="N15" s="427"/>
      <c r="O15" s="437">
        <f t="shared" si="2"/>
        <v>0</v>
      </c>
      <c r="P15" s="227"/>
      <c r="Q15" s="106" t="s">
        <v>5</v>
      </c>
      <c r="R15" s="257">
        <v>111</v>
      </c>
      <c r="S15" s="427"/>
      <c r="T15" s="437">
        <f t="shared" si="3"/>
        <v>0</v>
      </c>
      <c r="V15" s="106" t="s">
        <v>11</v>
      </c>
      <c r="W15" s="258">
        <v>85</v>
      </c>
      <c r="X15" s="430"/>
      <c r="Y15" s="436">
        <f t="shared" si="4"/>
        <v>0</v>
      </c>
      <c r="AA15" s="105" t="s">
        <v>570</v>
      </c>
      <c r="AB15" s="262">
        <v>94</v>
      </c>
      <c r="AC15" s="430"/>
      <c r="AD15" s="437">
        <f t="shared" si="5"/>
        <v>0</v>
      </c>
      <c r="AF15" s="112" t="s">
        <v>443</v>
      </c>
      <c r="AG15" s="254">
        <v>181</v>
      </c>
      <c r="AH15" s="435"/>
      <c r="AI15" s="437">
        <f t="shared" si="6"/>
        <v>0</v>
      </c>
      <c r="AJ15" s="96"/>
      <c r="AK15" s="130" t="s">
        <v>822</v>
      </c>
      <c r="AL15" s="265">
        <v>701</v>
      </c>
      <c r="AM15" s="427"/>
      <c r="AN15" s="437">
        <f t="shared" si="7"/>
        <v>0</v>
      </c>
      <c r="AO15" s="29"/>
      <c r="AR15" s="29"/>
    </row>
    <row r="16" spans="2:44" ht="16.5" customHeight="1" x14ac:dyDescent="0.2">
      <c r="I16" s="421" t="s">
        <v>905</v>
      </c>
      <c r="J16" s="422"/>
      <c r="L16" s="117" t="s">
        <v>692</v>
      </c>
      <c r="M16" s="255">
        <v>85</v>
      </c>
      <c r="N16" s="430"/>
      <c r="O16" s="437">
        <f t="shared" si="2"/>
        <v>0</v>
      </c>
      <c r="P16" s="227"/>
      <c r="Q16" s="106" t="s">
        <v>573</v>
      </c>
      <c r="R16" s="257">
        <v>69</v>
      </c>
      <c r="S16" s="430"/>
      <c r="T16" s="437">
        <f t="shared" si="3"/>
        <v>0</v>
      </c>
      <c r="V16" s="107" t="s">
        <v>12</v>
      </c>
      <c r="W16" s="258">
        <v>70</v>
      </c>
      <c r="X16" s="430"/>
      <c r="Y16" s="436">
        <f t="shared" si="4"/>
        <v>0</v>
      </c>
      <c r="AA16" s="105" t="s">
        <v>571</v>
      </c>
      <c r="AB16" s="262">
        <v>57</v>
      </c>
      <c r="AC16" s="427"/>
      <c r="AD16" s="437">
        <f t="shared" si="5"/>
        <v>0</v>
      </c>
      <c r="AF16" s="112" t="s">
        <v>444</v>
      </c>
      <c r="AG16" s="254">
        <v>153</v>
      </c>
      <c r="AH16" s="435"/>
      <c r="AI16" s="437">
        <f t="shared" si="6"/>
        <v>0</v>
      </c>
      <c r="AJ16" s="96"/>
      <c r="AK16" s="102" t="s">
        <v>572</v>
      </c>
      <c r="AL16" s="264">
        <v>412</v>
      </c>
      <c r="AM16" s="427"/>
      <c r="AN16" s="437">
        <f t="shared" si="7"/>
        <v>0</v>
      </c>
      <c r="AR16" s="29"/>
    </row>
    <row r="17" spans="2:44" ht="16.5" customHeight="1" thickBot="1" x14ac:dyDescent="0.25">
      <c r="I17" s="423"/>
      <c r="J17" s="424"/>
      <c r="L17" s="117" t="s">
        <v>693</v>
      </c>
      <c r="M17" s="255">
        <v>391</v>
      </c>
      <c r="N17" s="435"/>
      <c r="O17" s="437">
        <f t="shared" si="2"/>
        <v>0</v>
      </c>
      <c r="P17" s="227"/>
      <c r="Q17" s="106" t="s">
        <v>3</v>
      </c>
      <c r="R17" s="257">
        <v>48</v>
      </c>
      <c r="S17" s="435"/>
      <c r="T17" s="437">
        <f t="shared" si="3"/>
        <v>0</v>
      </c>
      <c r="V17" s="108" t="s">
        <v>574</v>
      </c>
      <c r="W17" s="258">
        <v>39</v>
      </c>
      <c r="X17" s="435"/>
      <c r="Y17" s="436">
        <f t="shared" si="4"/>
        <v>0</v>
      </c>
      <c r="AA17" s="131" t="s">
        <v>888</v>
      </c>
      <c r="AB17" s="254">
        <v>1293</v>
      </c>
      <c r="AC17" s="427"/>
      <c r="AD17" s="437">
        <f t="shared" si="5"/>
        <v>0</v>
      </c>
      <c r="AF17" s="112" t="s">
        <v>445</v>
      </c>
      <c r="AG17" s="254">
        <v>141</v>
      </c>
      <c r="AH17" s="427"/>
      <c r="AI17" s="437">
        <f t="shared" si="6"/>
        <v>0</v>
      </c>
      <c r="AJ17" s="96"/>
      <c r="AK17" s="102" t="s">
        <v>24</v>
      </c>
      <c r="AL17" s="264">
        <v>384</v>
      </c>
      <c r="AM17" s="446"/>
      <c r="AN17" s="437">
        <f t="shared" si="7"/>
        <v>0</v>
      </c>
      <c r="AR17" s="29"/>
    </row>
    <row r="18" spans="2:44" ht="16.5" customHeight="1" thickBot="1" x14ac:dyDescent="0.25">
      <c r="B18" s="305" t="s">
        <v>151</v>
      </c>
      <c r="C18" s="306"/>
      <c r="D18" s="306"/>
      <c r="E18" s="306"/>
      <c r="F18" s="306"/>
      <c r="G18" s="306"/>
      <c r="H18" s="307"/>
      <c r="I18" s="425"/>
      <c r="J18" s="426"/>
      <c r="L18" s="284" t="s">
        <v>694</v>
      </c>
      <c r="M18" s="285"/>
      <c r="N18" s="438"/>
      <c r="O18" s="439"/>
      <c r="P18" s="227"/>
      <c r="Q18" s="106" t="s">
        <v>6</v>
      </c>
      <c r="R18" s="257">
        <v>15</v>
      </c>
      <c r="S18" s="435"/>
      <c r="T18" s="437">
        <f t="shared" si="3"/>
        <v>0</v>
      </c>
      <c r="V18" s="323" t="s">
        <v>576</v>
      </c>
      <c r="W18" s="324"/>
      <c r="X18" s="438"/>
      <c r="Y18" s="439"/>
      <c r="AA18" s="105" t="s">
        <v>575</v>
      </c>
      <c r="AB18" s="262">
        <v>639</v>
      </c>
      <c r="AC18" s="435"/>
      <c r="AD18" s="437">
        <f t="shared" si="5"/>
        <v>0</v>
      </c>
      <c r="AF18" s="112" t="s">
        <v>446</v>
      </c>
      <c r="AG18" s="254">
        <v>136</v>
      </c>
      <c r="AH18" s="435"/>
      <c r="AI18" s="437">
        <f t="shared" si="6"/>
        <v>0</v>
      </c>
      <c r="AJ18" s="96"/>
      <c r="AK18" s="102" t="s">
        <v>577</v>
      </c>
      <c r="AL18" s="264">
        <v>408</v>
      </c>
      <c r="AM18" s="446"/>
      <c r="AN18" s="437">
        <f t="shared" si="7"/>
        <v>0</v>
      </c>
      <c r="AR18" s="29"/>
    </row>
    <row r="19" spans="2:44" ht="16.5" customHeight="1" x14ac:dyDescent="0.2">
      <c r="B19" s="316" t="s">
        <v>686</v>
      </c>
      <c r="C19" s="317"/>
      <c r="D19" s="317"/>
      <c r="E19" s="317"/>
      <c r="F19" s="318"/>
      <c r="G19" s="319">
        <f>SUM(M11:M17)</f>
        <v>1985</v>
      </c>
      <c r="H19" s="320"/>
      <c r="I19" s="427"/>
      <c r="J19" s="428">
        <f>IF(I19="",0,IF(I19="●",G19,0))</f>
        <v>0</v>
      </c>
      <c r="L19" s="117" t="s">
        <v>695</v>
      </c>
      <c r="M19" s="255">
        <v>415</v>
      </c>
      <c r="N19" s="435"/>
      <c r="O19" s="437">
        <f t="shared" si="2"/>
        <v>0</v>
      </c>
      <c r="Q19" s="323" t="s">
        <v>587</v>
      </c>
      <c r="R19" s="324"/>
      <c r="S19" s="438"/>
      <c r="T19" s="439"/>
      <c r="V19" s="106" t="s">
        <v>7</v>
      </c>
      <c r="W19" s="257">
        <v>485</v>
      </c>
      <c r="X19" s="435"/>
      <c r="Y19" s="436">
        <f t="shared" si="4"/>
        <v>0</v>
      </c>
      <c r="AA19" s="105" t="s">
        <v>578</v>
      </c>
      <c r="AB19" s="262">
        <v>362</v>
      </c>
      <c r="AC19" s="430"/>
      <c r="AD19" s="437">
        <f t="shared" si="5"/>
        <v>0</v>
      </c>
      <c r="AF19" s="112" t="s">
        <v>447</v>
      </c>
      <c r="AG19" s="254">
        <v>104</v>
      </c>
      <c r="AH19" s="427"/>
      <c r="AI19" s="437">
        <f t="shared" si="6"/>
        <v>0</v>
      </c>
      <c r="AJ19" s="97"/>
      <c r="AK19" s="102" t="s">
        <v>25</v>
      </c>
      <c r="AL19" s="264">
        <v>357</v>
      </c>
      <c r="AM19" s="446"/>
      <c r="AN19" s="437">
        <f t="shared" si="7"/>
        <v>0</v>
      </c>
      <c r="AR19" s="29"/>
    </row>
    <row r="20" spans="2:44" ht="16.5" customHeight="1" x14ac:dyDescent="0.2">
      <c r="B20" s="286" t="s">
        <v>720</v>
      </c>
      <c r="C20" s="287"/>
      <c r="D20" s="287"/>
      <c r="E20" s="287"/>
      <c r="F20" s="288"/>
      <c r="G20" s="289">
        <f>SUM(M19:M23)</f>
        <v>1298</v>
      </c>
      <c r="H20" s="290"/>
      <c r="I20" s="427"/>
      <c r="J20" s="429">
        <f t="shared" ref="J20:J39" si="8">IF(I20="",0,IF(I20="●",G20,0))</f>
        <v>0</v>
      </c>
      <c r="L20" s="117" t="s">
        <v>696</v>
      </c>
      <c r="M20" s="255">
        <v>161</v>
      </c>
      <c r="N20" s="435"/>
      <c r="O20" s="437">
        <f t="shared" si="2"/>
        <v>0</v>
      </c>
      <c r="P20" s="227"/>
      <c r="Q20" s="106" t="s">
        <v>15</v>
      </c>
      <c r="R20" s="257">
        <v>121</v>
      </c>
      <c r="S20" s="435"/>
      <c r="T20" s="437">
        <f t="shared" si="3"/>
        <v>0</v>
      </c>
      <c r="V20" s="106" t="s">
        <v>540</v>
      </c>
      <c r="W20" s="257">
        <v>307</v>
      </c>
      <c r="X20" s="430"/>
      <c r="Y20" s="436">
        <f t="shared" si="4"/>
        <v>0</v>
      </c>
      <c r="AA20" s="105" t="s">
        <v>580</v>
      </c>
      <c r="AB20" s="262">
        <v>279</v>
      </c>
      <c r="AC20" s="435"/>
      <c r="AD20" s="437">
        <f t="shared" si="5"/>
        <v>0</v>
      </c>
      <c r="AF20" s="112" t="s">
        <v>448</v>
      </c>
      <c r="AG20" s="254">
        <v>106</v>
      </c>
      <c r="AH20" s="435"/>
      <c r="AI20" s="437">
        <f t="shared" si="6"/>
        <v>0</v>
      </c>
      <c r="AJ20" s="96"/>
      <c r="AK20" s="102" t="s">
        <v>581</v>
      </c>
      <c r="AL20" s="264">
        <v>305</v>
      </c>
      <c r="AM20" s="446"/>
      <c r="AN20" s="437">
        <f t="shared" si="7"/>
        <v>0</v>
      </c>
      <c r="AR20" s="29"/>
    </row>
    <row r="21" spans="2:44" ht="16.5" customHeight="1" x14ac:dyDescent="0.2">
      <c r="B21" s="286" t="s">
        <v>700</v>
      </c>
      <c r="C21" s="287"/>
      <c r="D21" s="287"/>
      <c r="E21" s="287"/>
      <c r="F21" s="288"/>
      <c r="G21" s="289">
        <f>M25</f>
        <v>460</v>
      </c>
      <c r="H21" s="290"/>
      <c r="I21" s="427"/>
      <c r="J21" s="429">
        <f t="shared" si="8"/>
        <v>0</v>
      </c>
      <c r="L21" s="117" t="s">
        <v>697</v>
      </c>
      <c r="M21" s="255">
        <v>112</v>
      </c>
      <c r="N21" s="427"/>
      <c r="O21" s="437">
        <f t="shared" si="2"/>
        <v>0</v>
      </c>
      <c r="P21" s="227"/>
      <c r="Q21" s="106" t="s">
        <v>593</v>
      </c>
      <c r="R21" s="257">
        <v>109</v>
      </c>
      <c r="S21" s="435"/>
      <c r="T21" s="437">
        <f t="shared" si="3"/>
        <v>0</v>
      </c>
      <c r="V21" s="106" t="s">
        <v>8</v>
      </c>
      <c r="W21" s="257">
        <v>454</v>
      </c>
      <c r="X21" s="435"/>
      <c r="Y21" s="436">
        <f t="shared" si="4"/>
        <v>0</v>
      </c>
      <c r="AA21" s="105" t="s">
        <v>583</v>
      </c>
      <c r="AB21" s="262">
        <v>232</v>
      </c>
      <c r="AC21" s="435"/>
      <c r="AD21" s="437">
        <f t="shared" si="5"/>
        <v>0</v>
      </c>
      <c r="AF21" s="112" t="s">
        <v>449</v>
      </c>
      <c r="AG21" s="254">
        <v>95</v>
      </c>
      <c r="AH21" s="435"/>
      <c r="AI21" s="437">
        <f t="shared" si="6"/>
        <v>0</v>
      </c>
      <c r="AJ21" s="96"/>
      <c r="AK21" s="102" t="s">
        <v>29</v>
      </c>
      <c r="AL21" s="264">
        <v>296</v>
      </c>
      <c r="AM21" s="446"/>
      <c r="AN21" s="437">
        <f t="shared" si="7"/>
        <v>0</v>
      </c>
      <c r="AO21" s="29"/>
      <c r="AR21" s="29"/>
    </row>
    <row r="22" spans="2:44" ht="16.5" customHeight="1" x14ac:dyDescent="0.2">
      <c r="B22" s="291" t="s">
        <v>702</v>
      </c>
      <c r="C22" s="292"/>
      <c r="D22" s="292"/>
      <c r="E22" s="292"/>
      <c r="F22" s="293"/>
      <c r="G22" s="289">
        <f>SUM(M27:M44)</f>
        <v>4679</v>
      </c>
      <c r="H22" s="290"/>
      <c r="I22" s="430"/>
      <c r="J22" s="429">
        <f t="shared" si="8"/>
        <v>0</v>
      </c>
      <c r="L22" s="117" t="s">
        <v>698</v>
      </c>
      <c r="M22" s="255">
        <v>106</v>
      </c>
      <c r="N22" s="435"/>
      <c r="O22" s="437">
        <f t="shared" si="2"/>
        <v>0</v>
      </c>
      <c r="P22" s="227"/>
      <c r="Q22" s="106" t="s">
        <v>16</v>
      </c>
      <c r="R22" s="257">
        <v>106</v>
      </c>
      <c r="S22" s="435"/>
      <c r="T22" s="437">
        <f t="shared" si="3"/>
        <v>0</v>
      </c>
      <c r="V22" s="106" t="s">
        <v>585</v>
      </c>
      <c r="W22" s="257">
        <v>376</v>
      </c>
      <c r="X22" s="435"/>
      <c r="Y22" s="436">
        <f t="shared" si="4"/>
        <v>0</v>
      </c>
      <c r="AA22" s="105" t="s">
        <v>586</v>
      </c>
      <c r="AB22" s="262">
        <v>153</v>
      </c>
      <c r="AC22" s="435"/>
      <c r="AD22" s="437">
        <f t="shared" si="5"/>
        <v>0</v>
      </c>
      <c r="AF22" s="112" t="s">
        <v>450</v>
      </c>
      <c r="AG22" s="254">
        <v>91</v>
      </c>
      <c r="AH22" s="435"/>
      <c r="AI22" s="437">
        <f t="shared" si="6"/>
        <v>0</v>
      </c>
      <c r="AJ22" s="96"/>
      <c r="AK22" s="102" t="s">
        <v>42</v>
      </c>
      <c r="AL22" s="264">
        <v>224</v>
      </c>
      <c r="AM22" s="446"/>
      <c r="AN22" s="437">
        <f t="shared" si="7"/>
        <v>0</v>
      </c>
      <c r="AO22" s="29"/>
      <c r="AR22" s="29"/>
    </row>
    <row r="23" spans="2:44" ht="16.5" customHeight="1" thickBot="1" x14ac:dyDescent="0.25">
      <c r="B23" s="294" t="s">
        <v>560</v>
      </c>
      <c r="C23" s="295"/>
      <c r="D23" s="295"/>
      <c r="E23" s="295"/>
      <c r="F23" s="296"/>
      <c r="G23" s="289">
        <f>SUM(R11:R18)</f>
        <v>497</v>
      </c>
      <c r="H23" s="290"/>
      <c r="I23" s="427"/>
      <c r="J23" s="429">
        <f t="shared" si="8"/>
        <v>0</v>
      </c>
      <c r="L23" s="118" t="s">
        <v>699</v>
      </c>
      <c r="M23" s="255">
        <v>504</v>
      </c>
      <c r="N23" s="435"/>
      <c r="O23" s="437">
        <f t="shared" si="2"/>
        <v>0</v>
      </c>
      <c r="P23" s="227"/>
      <c r="Q23" s="106" t="s">
        <v>598</v>
      </c>
      <c r="R23" s="257">
        <v>29</v>
      </c>
      <c r="S23" s="435"/>
      <c r="T23" s="437">
        <f t="shared" si="3"/>
        <v>0</v>
      </c>
      <c r="V23" s="106" t="s">
        <v>863</v>
      </c>
      <c r="W23" s="258">
        <v>234</v>
      </c>
      <c r="X23" s="430"/>
      <c r="Y23" s="436">
        <f t="shared" si="4"/>
        <v>0</v>
      </c>
      <c r="AA23" s="105" t="s">
        <v>588</v>
      </c>
      <c r="AB23" s="262">
        <v>119</v>
      </c>
      <c r="AC23" s="435"/>
      <c r="AD23" s="437">
        <f t="shared" si="5"/>
        <v>0</v>
      </c>
      <c r="AF23" s="112" t="s">
        <v>451</v>
      </c>
      <c r="AG23" s="254">
        <v>79</v>
      </c>
      <c r="AH23" s="435"/>
      <c r="AI23" s="437">
        <f t="shared" si="6"/>
        <v>0</v>
      </c>
      <c r="AJ23" s="96"/>
      <c r="AK23" s="102" t="s">
        <v>589</v>
      </c>
      <c r="AL23" s="264">
        <v>167</v>
      </c>
      <c r="AM23" s="446"/>
      <c r="AN23" s="437">
        <f t="shared" si="7"/>
        <v>0</v>
      </c>
      <c r="AR23" s="29"/>
    </row>
    <row r="24" spans="2:44" ht="16.5" customHeight="1" x14ac:dyDescent="0.2">
      <c r="B24" s="294" t="s">
        <v>587</v>
      </c>
      <c r="C24" s="295"/>
      <c r="D24" s="295"/>
      <c r="E24" s="295"/>
      <c r="F24" s="296"/>
      <c r="G24" s="289">
        <f>SUM(R20:R34)</f>
        <v>803</v>
      </c>
      <c r="H24" s="290"/>
      <c r="I24" s="427"/>
      <c r="J24" s="429">
        <f t="shared" si="8"/>
        <v>0</v>
      </c>
      <c r="L24" s="284" t="s">
        <v>700</v>
      </c>
      <c r="M24" s="285"/>
      <c r="N24" s="438"/>
      <c r="O24" s="439"/>
      <c r="P24" s="227"/>
      <c r="Q24" s="106" t="s">
        <v>602</v>
      </c>
      <c r="R24" s="257">
        <v>27</v>
      </c>
      <c r="S24" s="435"/>
      <c r="T24" s="437">
        <f t="shared" si="3"/>
        <v>0</v>
      </c>
      <c r="V24" s="106" t="s">
        <v>9</v>
      </c>
      <c r="W24" s="257">
        <v>91</v>
      </c>
      <c r="X24" s="435"/>
      <c r="Y24" s="436">
        <f t="shared" si="4"/>
        <v>0</v>
      </c>
      <c r="AA24" s="339" t="s">
        <v>591</v>
      </c>
      <c r="AB24" s="340"/>
      <c r="AC24" s="438"/>
      <c r="AD24" s="439"/>
      <c r="AF24" s="112" t="s">
        <v>452</v>
      </c>
      <c r="AG24" s="254">
        <v>36</v>
      </c>
      <c r="AH24" s="435"/>
      <c r="AI24" s="437">
        <f t="shared" si="6"/>
        <v>0</v>
      </c>
      <c r="AJ24" s="96"/>
      <c r="AK24" s="102" t="s">
        <v>592</v>
      </c>
      <c r="AL24" s="264">
        <v>88</v>
      </c>
      <c r="AM24" s="446"/>
      <c r="AN24" s="437">
        <f t="shared" si="7"/>
        <v>0</v>
      </c>
      <c r="AR24" s="29"/>
    </row>
    <row r="25" spans="2:44" ht="16.5" customHeight="1" thickBot="1" x14ac:dyDescent="0.25">
      <c r="B25" s="294" t="s">
        <v>630</v>
      </c>
      <c r="C25" s="295"/>
      <c r="D25" s="295"/>
      <c r="E25" s="295"/>
      <c r="F25" s="296"/>
      <c r="G25" s="289">
        <f>SUM(R36:R47)</f>
        <v>1310</v>
      </c>
      <c r="H25" s="290"/>
      <c r="I25" s="427"/>
      <c r="J25" s="429">
        <f t="shared" si="8"/>
        <v>0</v>
      </c>
      <c r="L25" s="118" t="s">
        <v>701</v>
      </c>
      <c r="M25" s="256">
        <v>460</v>
      </c>
      <c r="N25" s="435"/>
      <c r="O25" s="437">
        <f t="shared" si="2"/>
        <v>0</v>
      </c>
      <c r="Q25" s="106" t="s">
        <v>2</v>
      </c>
      <c r="R25" s="257">
        <v>26</v>
      </c>
      <c r="S25" s="435"/>
      <c r="T25" s="437">
        <f t="shared" si="3"/>
        <v>0</v>
      </c>
      <c r="V25" s="106" t="s">
        <v>590</v>
      </c>
      <c r="W25" s="257">
        <v>67</v>
      </c>
      <c r="X25" s="435"/>
      <c r="Y25" s="436">
        <f t="shared" si="4"/>
        <v>0</v>
      </c>
      <c r="AA25" s="105" t="s">
        <v>595</v>
      </c>
      <c r="AB25" s="262">
        <v>293</v>
      </c>
      <c r="AC25" s="435"/>
      <c r="AD25" s="437">
        <f t="shared" si="5"/>
        <v>0</v>
      </c>
      <c r="AF25" s="112" t="s">
        <v>453</v>
      </c>
      <c r="AG25" s="254">
        <v>159</v>
      </c>
      <c r="AH25" s="435"/>
      <c r="AI25" s="437">
        <f t="shared" si="6"/>
        <v>0</v>
      </c>
      <c r="AJ25" s="96"/>
      <c r="AK25" s="102" t="s">
        <v>41</v>
      </c>
      <c r="AL25" s="264">
        <v>74</v>
      </c>
      <c r="AM25" s="446"/>
      <c r="AN25" s="437">
        <f t="shared" si="7"/>
        <v>0</v>
      </c>
      <c r="AR25" s="29"/>
    </row>
    <row r="26" spans="2:44" ht="16.5" customHeight="1" thickBot="1" x14ac:dyDescent="0.25">
      <c r="B26" s="294" t="s">
        <v>684</v>
      </c>
      <c r="C26" s="295"/>
      <c r="D26" s="295"/>
      <c r="E26" s="295"/>
      <c r="F26" s="296"/>
      <c r="G26" s="289">
        <f>SUM(R49:R63)</f>
        <v>1511</v>
      </c>
      <c r="H26" s="290"/>
      <c r="I26" s="427"/>
      <c r="J26" s="429">
        <f t="shared" si="8"/>
        <v>0</v>
      </c>
      <c r="L26" s="284" t="s">
        <v>702</v>
      </c>
      <c r="M26" s="285"/>
      <c r="N26" s="438"/>
      <c r="O26" s="439"/>
      <c r="Q26" s="106" t="s">
        <v>1</v>
      </c>
      <c r="R26" s="257">
        <v>19</v>
      </c>
      <c r="S26" s="435"/>
      <c r="T26" s="437">
        <f t="shared" si="3"/>
        <v>0</v>
      </c>
      <c r="V26" s="106" t="s">
        <v>594</v>
      </c>
      <c r="W26" s="257">
        <v>66</v>
      </c>
      <c r="X26" s="435"/>
      <c r="Y26" s="436">
        <f t="shared" si="4"/>
        <v>0</v>
      </c>
      <c r="AA26" s="105" t="s">
        <v>596</v>
      </c>
      <c r="AB26" s="262">
        <v>155</v>
      </c>
      <c r="AC26" s="435"/>
      <c r="AD26" s="437">
        <f t="shared" si="5"/>
        <v>0</v>
      </c>
      <c r="AF26" s="112" t="s">
        <v>544</v>
      </c>
      <c r="AG26" s="254">
        <v>59</v>
      </c>
      <c r="AH26" s="435"/>
      <c r="AI26" s="437">
        <f t="shared" si="6"/>
        <v>0</v>
      </c>
      <c r="AJ26" s="97"/>
      <c r="AK26" s="321" t="s">
        <v>597</v>
      </c>
      <c r="AL26" s="322"/>
      <c r="AM26" s="438"/>
      <c r="AN26" s="439"/>
      <c r="AO26" s="29"/>
      <c r="AR26" s="29"/>
    </row>
    <row r="27" spans="2:44" ht="16.5" customHeight="1" x14ac:dyDescent="0.2">
      <c r="B27" s="294" t="s">
        <v>561</v>
      </c>
      <c r="C27" s="295"/>
      <c r="D27" s="295"/>
      <c r="E27" s="295"/>
      <c r="F27" s="296"/>
      <c r="G27" s="289">
        <f>SUM(W11:W17)</f>
        <v>825</v>
      </c>
      <c r="H27" s="290"/>
      <c r="I27" s="427"/>
      <c r="J27" s="429">
        <f t="shared" si="8"/>
        <v>0</v>
      </c>
      <c r="L27" s="117" t="s">
        <v>703</v>
      </c>
      <c r="M27" s="278">
        <v>362</v>
      </c>
      <c r="N27" s="435"/>
      <c r="O27" s="437">
        <f t="shared" si="2"/>
        <v>0</v>
      </c>
      <c r="Q27" s="106" t="s">
        <v>607</v>
      </c>
      <c r="R27" s="257">
        <v>18</v>
      </c>
      <c r="S27" s="435"/>
      <c r="T27" s="437">
        <f t="shared" si="3"/>
        <v>0</v>
      </c>
      <c r="V27" s="323" t="s">
        <v>599</v>
      </c>
      <c r="W27" s="324"/>
      <c r="X27" s="438"/>
      <c r="Y27" s="439"/>
      <c r="AA27" s="105" t="s">
        <v>600</v>
      </c>
      <c r="AB27" s="262">
        <v>134</v>
      </c>
      <c r="AC27" s="435"/>
      <c r="AD27" s="437">
        <f t="shared" si="5"/>
        <v>0</v>
      </c>
      <c r="AF27" s="112" t="s">
        <v>454</v>
      </c>
      <c r="AG27" s="254">
        <v>132</v>
      </c>
      <c r="AH27" s="435"/>
      <c r="AI27" s="437">
        <f t="shared" si="6"/>
        <v>0</v>
      </c>
      <c r="AJ27" s="29"/>
      <c r="AK27" s="102" t="s">
        <v>601</v>
      </c>
      <c r="AL27" s="264">
        <v>546</v>
      </c>
      <c r="AM27" s="446"/>
      <c r="AN27" s="437">
        <f t="shared" si="7"/>
        <v>0</v>
      </c>
      <c r="AO27" s="29"/>
      <c r="AR27" s="29"/>
    </row>
    <row r="28" spans="2:44" ht="16.5" customHeight="1" x14ac:dyDescent="0.2">
      <c r="B28" s="365" t="s">
        <v>576</v>
      </c>
      <c r="C28" s="366"/>
      <c r="D28" s="366"/>
      <c r="E28" s="366"/>
      <c r="F28" s="367"/>
      <c r="G28" s="289">
        <f>SUM(W19:W26)</f>
        <v>2080</v>
      </c>
      <c r="H28" s="290"/>
      <c r="I28" s="430"/>
      <c r="J28" s="429">
        <f t="shared" si="8"/>
        <v>0</v>
      </c>
      <c r="L28" s="117" t="s">
        <v>704</v>
      </c>
      <c r="M28" s="278">
        <v>286</v>
      </c>
      <c r="N28" s="435"/>
      <c r="O28" s="437">
        <f t="shared" si="2"/>
        <v>0</v>
      </c>
      <c r="Q28" s="106" t="s">
        <v>609</v>
      </c>
      <c r="R28" s="257">
        <v>76</v>
      </c>
      <c r="S28" s="435"/>
      <c r="T28" s="437">
        <f t="shared" si="3"/>
        <v>0</v>
      </c>
      <c r="V28" s="106" t="s">
        <v>604</v>
      </c>
      <c r="W28" s="257">
        <v>434</v>
      </c>
      <c r="X28" s="435"/>
      <c r="Y28" s="436">
        <f t="shared" si="4"/>
        <v>0</v>
      </c>
      <c r="AA28" s="105" t="s">
        <v>864</v>
      </c>
      <c r="AB28" s="262">
        <v>92</v>
      </c>
      <c r="AC28" s="435"/>
      <c r="AD28" s="437">
        <f t="shared" si="5"/>
        <v>0</v>
      </c>
      <c r="AF28" s="112" t="s">
        <v>455</v>
      </c>
      <c r="AG28" s="254">
        <v>134</v>
      </c>
      <c r="AH28" s="435"/>
      <c r="AI28" s="437">
        <f t="shared" si="6"/>
        <v>0</v>
      </c>
      <c r="AJ28" s="29"/>
      <c r="AK28" s="102" t="s">
        <v>603</v>
      </c>
      <c r="AL28" s="264">
        <v>335</v>
      </c>
      <c r="AM28" s="446"/>
      <c r="AN28" s="437">
        <f t="shared" si="7"/>
        <v>0</v>
      </c>
      <c r="AR28" s="29"/>
    </row>
    <row r="29" spans="2:44" ht="16.5" customHeight="1" x14ac:dyDescent="0.2">
      <c r="B29" s="365" t="s">
        <v>599</v>
      </c>
      <c r="C29" s="366"/>
      <c r="D29" s="366"/>
      <c r="E29" s="366"/>
      <c r="F29" s="367"/>
      <c r="G29" s="289">
        <f>SUM(W28:W37)</f>
        <v>1896</v>
      </c>
      <c r="H29" s="290"/>
      <c r="I29" s="427"/>
      <c r="J29" s="429">
        <f t="shared" si="8"/>
        <v>0</v>
      </c>
      <c r="L29" s="117" t="s">
        <v>705</v>
      </c>
      <c r="M29" s="278">
        <v>248</v>
      </c>
      <c r="N29" s="435"/>
      <c r="O29" s="437">
        <f t="shared" si="2"/>
        <v>0</v>
      </c>
      <c r="Q29" s="106" t="s">
        <v>612</v>
      </c>
      <c r="R29" s="257">
        <v>75</v>
      </c>
      <c r="S29" s="435"/>
      <c r="T29" s="437">
        <f t="shared" si="3"/>
        <v>0</v>
      </c>
      <c r="V29" s="106" t="s">
        <v>21</v>
      </c>
      <c r="W29" s="257">
        <v>280</v>
      </c>
      <c r="X29" s="435"/>
      <c r="Y29" s="436">
        <f t="shared" si="4"/>
        <v>0</v>
      </c>
      <c r="AA29" s="105" t="s">
        <v>606</v>
      </c>
      <c r="AB29" s="262">
        <v>95</v>
      </c>
      <c r="AC29" s="435"/>
      <c r="AD29" s="437">
        <f t="shared" si="5"/>
        <v>0</v>
      </c>
      <c r="AF29" s="112" t="s">
        <v>456</v>
      </c>
      <c r="AG29" s="254">
        <v>68</v>
      </c>
      <c r="AH29" s="435"/>
      <c r="AI29" s="437">
        <f t="shared" si="6"/>
        <v>0</v>
      </c>
      <c r="AJ29" s="29"/>
      <c r="AK29" s="102" t="s">
        <v>605</v>
      </c>
      <c r="AL29" s="264">
        <v>315</v>
      </c>
      <c r="AM29" s="446"/>
      <c r="AN29" s="437">
        <f t="shared" si="7"/>
        <v>0</v>
      </c>
      <c r="AR29" s="29"/>
    </row>
    <row r="30" spans="2:44" ht="16.5" customHeight="1" x14ac:dyDescent="0.2">
      <c r="B30" s="365" t="s">
        <v>634</v>
      </c>
      <c r="C30" s="366"/>
      <c r="D30" s="366"/>
      <c r="E30" s="366"/>
      <c r="F30" s="367"/>
      <c r="G30" s="289">
        <f>SUM(W39:W53)</f>
        <v>1740</v>
      </c>
      <c r="H30" s="290"/>
      <c r="I30" s="427"/>
      <c r="J30" s="429">
        <f t="shared" si="8"/>
        <v>0</v>
      </c>
      <c r="L30" s="117" t="s">
        <v>706</v>
      </c>
      <c r="M30" s="278">
        <v>248</v>
      </c>
      <c r="N30" s="435"/>
      <c r="O30" s="437">
        <f t="shared" si="2"/>
        <v>0</v>
      </c>
      <c r="Q30" s="106" t="s">
        <v>616</v>
      </c>
      <c r="R30" s="257">
        <v>55</v>
      </c>
      <c r="S30" s="435"/>
      <c r="T30" s="437">
        <f t="shared" si="3"/>
        <v>0</v>
      </c>
      <c r="V30" s="106" t="s">
        <v>23</v>
      </c>
      <c r="W30" s="257">
        <v>246</v>
      </c>
      <c r="X30" s="435"/>
      <c r="Y30" s="436">
        <f t="shared" si="4"/>
        <v>0</v>
      </c>
      <c r="AA30" s="131" t="s">
        <v>865</v>
      </c>
      <c r="AB30" s="254">
        <v>215</v>
      </c>
      <c r="AC30" s="435"/>
      <c r="AD30" s="437">
        <f t="shared" si="5"/>
        <v>0</v>
      </c>
      <c r="AF30" s="112" t="s">
        <v>457</v>
      </c>
      <c r="AG30" s="254">
        <v>67</v>
      </c>
      <c r="AH30" s="435"/>
      <c r="AI30" s="437">
        <f t="shared" si="6"/>
        <v>0</v>
      </c>
      <c r="AJ30" s="29"/>
      <c r="AK30" s="102" t="s">
        <v>542</v>
      </c>
      <c r="AL30" s="264">
        <v>239</v>
      </c>
      <c r="AM30" s="446"/>
      <c r="AN30" s="437">
        <f t="shared" si="7"/>
        <v>0</v>
      </c>
      <c r="AR30" s="29"/>
    </row>
    <row r="31" spans="2:44" ht="16.5" customHeight="1" x14ac:dyDescent="0.2">
      <c r="B31" s="362" t="s">
        <v>562</v>
      </c>
      <c r="C31" s="363"/>
      <c r="D31" s="363"/>
      <c r="E31" s="363"/>
      <c r="F31" s="364"/>
      <c r="G31" s="289">
        <f>SUM(AB11:AB23)</f>
        <v>5148</v>
      </c>
      <c r="H31" s="290"/>
      <c r="I31" s="427"/>
      <c r="J31" s="429">
        <f t="shared" si="8"/>
        <v>0</v>
      </c>
      <c r="L31" s="117" t="s">
        <v>707</v>
      </c>
      <c r="M31" s="278">
        <v>66</v>
      </c>
      <c r="N31" s="435"/>
      <c r="O31" s="437">
        <f t="shared" si="2"/>
        <v>0</v>
      </c>
      <c r="Q31" s="106" t="s">
        <v>620</v>
      </c>
      <c r="R31" s="257">
        <v>35</v>
      </c>
      <c r="S31" s="435"/>
      <c r="T31" s="437">
        <f t="shared" si="3"/>
        <v>0</v>
      </c>
      <c r="V31" s="106" t="s">
        <v>20</v>
      </c>
      <c r="W31" s="257">
        <v>232</v>
      </c>
      <c r="X31" s="435"/>
      <c r="Y31" s="436">
        <f t="shared" si="4"/>
        <v>0</v>
      </c>
      <c r="AA31" s="105" t="s">
        <v>608</v>
      </c>
      <c r="AB31" s="262">
        <v>192</v>
      </c>
      <c r="AC31" s="435"/>
      <c r="AD31" s="437">
        <f t="shared" si="5"/>
        <v>0</v>
      </c>
      <c r="AF31" s="112" t="s">
        <v>458</v>
      </c>
      <c r="AG31" s="254">
        <v>73</v>
      </c>
      <c r="AH31" s="435"/>
      <c r="AI31" s="437">
        <f t="shared" si="6"/>
        <v>0</v>
      </c>
      <c r="AJ31" s="29"/>
      <c r="AK31" s="102" t="s">
        <v>541</v>
      </c>
      <c r="AL31" s="264">
        <v>188</v>
      </c>
      <c r="AM31" s="446"/>
      <c r="AN31" s="437">
        <f t="shared" si="7"/>
        <v>0</v>
      </c>
      <c r="AR31" s="29"/>
    </row>
    <row r="32" spans="2:44" ht="16.5" customHeight="1" x14ac:dyDescent="0.2">
      <c r="B32" s="362" t="s">
        <v>591</v>
      </c>
      <c r="C32" s="363"/>
      <c r="D32" s="363"/>
      <c r="E32" s="363"/>
      <c r="F32" s="364"/>
      <c r="G32" s="289">
        <f>SUM(AB25:AB34)</f>
        <v>1571</v>
      </c>
      <c r="H32" s="290"/>
      <c r="I32" s="430"/>
      <c r="J32" s="429">
        <f t="shared" si="8"/>
        <v>0</v>
      </c>
      <c r="L32" s="117" t="s">
        <v>708</v>
      </c>
      <c r="M32" s="278">
        <v>344</v>
      </c>
      <c r="N32" s="435"/>
      <c r="O32" s="437">
        <f t="shared" si="2"/>
        <v>0</v>
      </c>
      <c r="Q32" s="106" t="s">
        <v>13</v>
      </c>
      <c r="R32" s="257">
        <v>34</v>
      </c>
      <c r="S32" s="435"/>
      <c r="T32" s="437">
        <f t="shared" si="3"/>
        <v>0</v>
      </c>
      <c r="V32" s="106" t="s">
        <v>613</v>
      </c>
      <c r="W32" s="257">
        <v>195</v>
      </c>
      <c r="X32" s="435"/>
      <c r="Y32" s="436">
        <f t="shared" si="4"/>
        <v>0</v>
      </c>
      <c r="AA32" s="105" t="s">
        <v>610</v>
      </c>
      <c r="AB32" s="262">
        <v>127</v>
      </c>
      <c r="AC32" s="435"/>
      <c r="AD32" s="437">
        <f t="shared" si="5"/>
        <v>0</v>
      </c>
      <c r="AF32" s="112" t="s">
        <v>459</v>
      </c>
      <c r="AG32" s="254">
        <v>113</v>
      </c>
      <c r="AH32" s="435"/>
      <c r="AI32" s="437">
        <f t="shared" si="6"/>
        <v>0</v>
      </c>
      <c r="AJ32" s="29"/>
      <c r="AK32" s="102" t="s">
        <v>611</v>
      </c>
      <c r="AL32" s="264">
        <v>174</v>
      </c>
      <c r="AM32" s="446"/>
      <c r="AN32" s="437">
        <f t="shared" si="7"/>
        <v>0</v>
      </c>
      <c r="AR32" s="29"/>
    </row>
    <row r="33" spans="2:44" ht="16.5" customHeight="1" x14ac:dyDescent="0.2">
      <c r="B33" s="333" t="s">
        <v>685</v>
      </c>
      <c r="C33" s="334"/>
      <c r="D33" s="334"/>
      <c r="E33" s="334"/>
      <c r="F33" s="335"/>
      <c r="G33" s="289">
        <f>SUM(AB36:AB49)</f>
        <v>1984</v>
      </c>
      <c r="H33" s="290"/>
      <c r="I33" s="427"/>
      <c r="J33" s="429">
        <f t="shared" si="8"/>
        <v>0</v>
      </c>
      <c r="L33" s="117" t="s">
        <v>709</v>
      </c>
      <c r="M33" s="278">
        <v>365</v>
      </c>
      <c r="N33" s="435"/>
      <c r="O33" s="437">
        <f t="shared" si="2"/>
        <v>0</v>
      </c>
      <c r="Q33" s="106" t="s">
        <v>14</v>
      </c>
      <c r="R33" s="257">
        <v>36</v>
      </c>
      <c r="S33" s="435"/>
      <c r="T33" s="437">
        <f t="shared" si="3"/>
        <v>0</v>
      </c>
      <c r="V33" s="106" t="s">
        <v>617</v>
      </c>
      <c r="W33" s="257">
        <v>159</v>
      </c>
      <c r="X33" s="435"/>
      <c r="Y33" s="436">
        <f t="shared" si="4"/>
        <v>0</v>
      </c>
      <c r="AA33" s="105" t="s">
        <v>614</v>
      </c>
      <c r="AB33" s="262">
        <v>126</v>
      </c>
      <c r="AC33" s="435"/>
      <c r="AD33" s="437">
        <f t="shared" si="5"/>
        <v>0</v>
      </c>
      <c r="AF33" s="112" t="s">
        <v>460</v>
      </c>
      <c r="AG33" s="254">
        <v>59</v>
      </c>
      <c r="AH33" s="435"/>
      <c r="AI33" s="437">
        <f t="shared" si="6"/>
        <v>0</v>
      </c>
      <c r="AK33" s="102" t="s">
        <v>615</v>
      </c>
      <c r="AL33" s="264">
        <v>100</v>
      </c>
      <c r="AM33" s="446"/>
      <c r="AN33" s="437">
        <f t="shared" si="7"/>
        <v>0</v>
      </c>
      <c r="AR33" s="29"/>
    </row>
    <row r="34" spans="2:44" ht="16.5" customHeight="1" thickBot="1" x14ac:dyDescent="0.25">
      <c r="B34" s="333" t="s">
        <v>662</v>
      </c>
      <c r="C34" s="334"/>
      <c r="D34" s="334"/>
      <c r="E34" s="334"/>
      <c r="F34" s="335"/>
      <c r="G34" s="289">
        <f>SUM(AB51:AB54)</f>
        <v>262</v>
      </c>
      <c r="H34" s="290"/>
      <c r="I34" s="427"/>
      <c r="J34" s="429">
        <f t="shared" si="8"/>
        <v>0</v>
      </c>
      <c r="L34" s="117" t="s">
        <v>869</v>
      </c>
      <c r="M34" s="278">
        <v>118</v>
      </c>
      <c r="N34" s="435"/>
      <c r="O34" s="437">
        <f t="shared" si="2"/>
        <v>0</v>
      </c>
      <c r="Q34" s="132" t="s">
        <v>812</v>
      </c>
      <c r="R34" s="258">
        <v>37</v>
      </c>
      <c r="S34" s="435"/>
      <c r="T34" s="437">
        <f t="shared" si="3"/>
        <v>0</v>
      </c>
      <c r="V34" s="106" t="s">
        <v>621</v>
      </c>
      <c r="W34" s="257">
        <v>101</v>
      </c>
      <c r="X34" s="435"/>
      <c r="Y34" s="436">
        <f t="shared" si="4"/>
        <v>0</v>
      </c>
      <c r="AA34" s="105" t="s">
        <v>618</v>
      </c>
      <c r="AB34" s="262">
        <v>142</v>
      </c>
      <c r="AC34" s="435"/>
      <c r="AD34" s="437">
        <f t="shared" si="5"/>
        <v>0</v>
      </c>
      <c r="AF34" s="112" t="s">
        <v>461</v>
      </c>
      <c r="AG34" s="254">
        <v>48</v>
      </c>
      <c r="AH34" s="435"/>
      <c r="AI34" s="437">
        <f t="shared" si="6"/>
        <v>0</v>
      </c>
      <c r="AJ34" s="97"/>
      <c r="AK34" s="102" t="s">
        <v>619</v>
      </c>
      <c r="AL34" s="264">
        <v>95</v>
      </c>
      <c r="AM34" s="446"/>
      <c r="AN34" s="437">
        <f t="shared" si="7"/>
        <v>0</v>
      </c>
      <c r="AR34" s="29"/>
    </row>
    <row r="35" spans="2:44" ht="16.5" customHeight="1" x14ac:dyDescent="0.2">
      <c r="B35" s="362" t="s">
        <v>550</v>
      </c>
      <c r="C35" s="363"/>
      <c r="D35" s="363"/>
      <c r="E35" s="363"/>
      <c r="F35" s="364"/>
      <c r="G35" s="289">
        <f>SUM(AG11:AG34)</f>
        <v>3048</v>
      </c>
      <c r="H35" s="290"/>
      <c r="I35" s="427"/>
      <c r="J35" s="429">
        <f t="shared" si="8"/>
        <v>0</v>
      </c>
      <c r="L35" s="117" t="s">
        <v>710</v>
      </c>
      <c r="M35" s="278">
        <v>255</v>
      </c>
      <c r="N35" s="435"/>
      <c r="O35" s="437">
        <f t="shared" si="2"/>
        <v>0</v>
      </c>
      <c r="Q35" s="323" t="s">
        <v>630</v>
      </c>
      <c r="R35" s="324"/>
      <c r="S35" s="438"/>
      <c r="T35" s="439"/>
      <c r="V35" s="106" t="s">
        <v>624</v>
      </c>
      <c r="W35" s="257">
        <v>96</v>
      </c>
      <c r="X35" s="435"/>
      <c r="Y35" s="436">
        <f t="shared" si="4"/>
        <v>0</v>
      </c>
      <c r="AA35" s="339" t="s">
        <v>622</v>
      </c>
      <c r="AB35" s="340"/>
      <c r="AC35" s="438"/>
      <c r="AD35" s="439"/>
      <c r="AF35" s="341" t="s">
        <v>807</v>
      </c>
      <c r="AG35" s="342"/>
      <c r="AH35" s="438"/>
      <c r="AI35" s="439"/>
      <c r="AJ35" s="97"/>
      <c r="AK35" s="321" t="s">
        <v>623</v>
      </c>
      <c r="AL35" s="322"/>
      <c r="AM35" s="438"/>
      <c r="AN35" s="439"/>
      <c r="AR35" s="29"/>
    </row>
    <row r="36" spans="2:44" ht="16.5" customHeight="1" x14ac:dyDescent="0.2">
      <c r="B36" s="362" t="s">
        <v>551</v>
      </c>
      <c r="C36" s="363"/>
      <c r="D36" s="363"/>
      <c r="E36" s="363"/>
      <c r="F36" s="364"/>
      <c r="G36" s="289">
        <f>SUM(AG36:AG53)</f>
        <v>936</v>
      </c>
      <c r="H36" s="290"/>
      <c r="I36" s="427"/>
      <c r="J36" s="429">
        <f t="shared" si="8"/>
        <v>0</v>
      </c>
      <c r="L36" s="117" t="s">
        <v>711</v>
      </c>
      <c r="M36" s="278">
        <v>150</v>
      </c>
      <c r="N36" s="435"/>
      <c r="O36" s="437">
        <f t="shared" si="2"/>
        <v>0</v>
      </c>
      <c r="Q36" s="270" t="s">
        <v>891</v>
      </c>
      <c r="R36" s="260">
        <v>412</v>
      </c>
      <c r="S36" s="435"/>
      <c r="T36" s="437">
        <f t="shared" si="3"/>
        <v>0</v>
      </c>
      <c r="V36" s="106" t="s">
        <v>627</v>
      </c>
      <c r="W36" s="257">
        <v>79</v>
      </c>
      <c r="X36" s="435"/>
      <c r="Y36" s="436">
        <f t="shared" si="4"/>
        <v>0</v>
      </c>
      <c r="AA36" s="105" t="s">
        <v>625</v>
      </c>
      <c r="AB36" s="262">
        <v>114</v>
      </c>
      <c r="AC36" s="435"/>
      <c r="AD36" s="437">
        <f t="shared" ref="AD36:AD49" si="9">IF(AC36="",0,IF(AC36="●",AB36,0))</f>
        <v>0</v>
      </c>
      <c r="AF36" s="129" t="s">
        <v>856</v>
      </c>
      <c r="AG36" s="280">
        <v>187</v>
      </c>
      <c r="AH36" s="435"/>
      <c r="AI36" s="437">
        <f t="shared" si="6"/>
        <v>0</v>
      </c>
      <c r="AJ36" s="97"/>
      <c r="AK36" s="102" t="s">
        <v>626</v>
      </c>
      <c r="AL36" s="264">
        <v>495</v>
      </c>
      <c r="AM36" s="446"/>
      <c r="AN36" s="437">
        <f t="shared" ref="AN36:AN43" si="10">IF(AM36="",0,IF(AM36="●",AL36,0))</f>
        <v>0</v>
      </c>
      <c r="AR36" s="29"/>
    </row>
    <row r="37" spans="2:44" ht="16.5" customHeight="1" thickBot="1" x14ac:dyDescent="0.25">
      <c r="B37" s="336" t="s">
        <v>563</v>
      </c>
      <c r="C37" s="337"/>
      <c r="D37" s="337"/>
      <c r="E37" s="337"/>
      <c r="F37" s="338"/>
      <c r="G37" s="289">
        <f>SUM(AL11:AL25)</f>
        <v>5671</v>
      </c>
      <c r="H37" s="290"/>
      <c r="I37" s="427"/>
      <c r="J37" s="429">
        <f t="shared" si="8"/>
        <v>0</v>
      </c>
      <c r="L37" s="117" t="s">
        <v>712</v>
      </c>
      <c r="M37" s="278">
        <v>52</v>
      </c>
      <c r="N37" s="435"/>
      <c r="O37" s="437">
        <f t="shared" si="2"/>
        <v>0</v>
      </c>
      <c r="Q37" s="106" t="s">
        <v>633</v>
      </c>
      <c r="R37" s="257">
        <v>140</v>
      </c>
      <c r="S37" s="435"/>
      <c r="T37" s="437">
        <f t="shared" si="3"/>
        <v>0</v>
      </c>
      <c r="V37" s="107" t="s">
        <v>22</v>
      </c>
      <c r="W37" s="259">
        <v>74</v>
      </c>
      <c r="X37" s="435"/>
      <c r="Y37" s="436">
        <f t="shared" si="4"/>
        <v>0</v>
      </c>
      <c r="AA37" s="105" t="s">
        <v>628</v>
      </c>
      <c r="AB37" s="262">
        <v>110</v>
      </c>
      <c r="AC37" s="435"/>
      <c r="AD37" s="437">
        <f t="shared" si="9"/>
        <v>0</v>
      </c>
      <c r="AF37" s="129" t="s">
        <v>857</v>
      </c>
      <c r="AG37" s="281">
        <v>107</v>
      </c>
      <c r="AH37" s="435"/>
      <c r="AI37" s="437">
        <f t="shared" si="6"/>
        <v>0</v>
      </c>
      <c r="AJ37" s="97"/>
      <c r="AK37" s="103" t="s">
        <v>629</v>
      </c>
      <c r="AL37" s="264">
        <v>494</v>
      </c>
      <c r="AM37" s="446"/>
      <c r="AN37" s="437">
        <f t="shared" si="10"/>
        <v>0</v>
      </c>
      <c r="AR37" s="29"/>
    </row>
    <row r="38" spans="2:44" ht="16.5" customHeight="1" x14ac:dyDescent="0.2">
      <c r="B38" s="325" t="s">
        <v>597</v>
      </c>
      <c r="C38" s="326"/>
      <c r="D38" s="326"/>
      <c r="E38" s="326"/>
      <c r="F38" s="327"/>
      <c r="G38" s="289">
        <f>SUM(AL27:AL34)</f>
        <v>1992</v>
      </c>
      <c r="H38" s="290"/>
      <c r="I38" s="427"/>
      <c r="J38" s="429">
        <f t="shared" si="8"/>
        <v>0</v>
      </c>
      <c r="L38" s="117" t="s">
        <v>713</v>
      </c>
      <c r="M38" s="278">
        <v>268</v>
      </c>
      <c r="N38" s="435"/>
      <c r="O38" s="437">
        <f t="shared" si="2"/>
        <v>0</v>
      </c>
      <c r="Q38" s="106" t="s">
        <v>637</v>
      </c>
      <c r="R38" s="257">
        <v>94</v>
      </c>
      <c r="S38" s="435"/>
      <c r="T38" s="437">
        <f t="shared" si="3"/>
        <v>0</v>
      </c>
      <c r="V38" s="323" t="s">
        <v>634</v>
      </c>
      <c r="W38" s="324"/>
      <c r="X38" s="438"/>
      <c r="Y38" s="439"/>
      <c r="AA38" s="105" t="s">
        <v>631</v>
      </c>
      <c r="AB38" s="262">
        <v>97</v>
      </c>
      <c r="AC38" s="435"/>
      <c r="AD38" s="437">
        <f t="shared" si="9"/>
        <v>0</v>
      </c>
      <c r="AF38" s="129" t="s">
        <v>858</v>
      </c>
      <c r="AG38" s="281">
        <v>110</v>
      </c>
      <c r="AH38" s="435"/>
      <c r="AI38" s="437">
        <f t="shared" si="6"/>
        <v>0</v>
      </c>
      <c r="AJ38" s="97"/>
      <c r="AK38" s="103" t="s">
        <v>632</v>
      </c>
      <c r="AL38" s="264">
        <v>295</v>
      </c>
      <c r="AM38" s="446"/>
      <c r="AN38" s="437">
        <f t="shared" si="10"/>
        <v>0</v>
      </c>
      <c r="AR38" s="29"/>
    </row>
    <row r="39" spans="2:44" ht="16.5" customHeight="1" thickBot="1" x14ac:dyDescent="0.25">
      <c r="B39" s="330" t="s">
        <v>623</v>
      </c>
      <c r="C39" s="331"/>
      <c r="D39" s="331"/>
      <c r="E39" s="331"/>
      <c r="F39" s="332"/>
      <c r="G39" s="328">
        <f>SUM(AL36:AL43)</f>
        <v>2193</v>
      </c>
      <c r="H39" s="329"/>
      <c r="I39" s="427"/>
      <c r="J39" s="429">
        <f t="shared" si="8"/>
        <v>0</v>
      </c>
      <c r="L39" s="117" t="s">
        <v>714</v>
      </c>
      <c r="M39" s="278">
        <v>421</v>
      </c>
      <c r="N39" s="435"/>
      <c r="O39" s="437">
        <f t="shared" si="2"/>
        <v>0</v>
      </c>
      <c r="Q39" s="106" t="s">
        <v>641</v>
      </c>
      <c r="R39" s="257">
        <v>77</v>
      </c>
      <c r="S39" s="435"/>
      <c r="T39" s="437">
        <f t="shared" si="3"/>
        <v>0</v>
      </c>
      <c r="V39" s="106" t="s">
        <v>638</v>
      </c>
      <c r="W39" s="258">
        <v>248</v>
      </c>
      <c r="X39" s="435"/>
      <c r="Y39" s="437">
        <f t="shared" si="4"/>
        <v>0</v>
      </c>
      <c r="AA39" s="105" t="s">
        <v>635</v>
      </c>
      <c r="AB39" s="262">
        <v>121</v>
      </c>
      <c r="AC39" s="435"/>
      <c r="AD39" s="437">
        <f t="shared" si="9"/>
        <v>0</v>
      </c>
      <c r="AF39" s="133" t="s">
        <v>462</v>
      </c>
      <c r="AG39" s="254">
        <v>100</v>
      </c>
      <c r="AH39" s="435"/>
      <c r="AI39" s="437">
        <f t="shared" si="6"/>
        <v>0</v>
      </c>
      <c r="AJ39" s="96"/>
      <c r="AK39" s="103" t="s">
        <v>636</v>
      </c>
      <c r="AL39" s="265">
        <v>260</v>
      </c>
      <c r="AM39" s="446"/>
      <c r="AN39" s="437">
        <f t="shared" si="10"/>
        <v>0</v>
      </c>
      <c r="AR39" s="29"/>
    </row>
    <row r="40" spans="2:44" ht="16.5" customHeight="1" thickBot="1" x14ac:dyDescent="0.25">
      <c r="B40" s="357" t="s">
        <v>152</v>
      </c>
      <c r="C40" s="358"/>
      <c r="D40" s="358"/>
      <c r="E40" s="358"/>
      <c r="F40" s="359"/>
      <c r="G40" s="360">
        <f>SUM(G19:H39)</f>
        <v>41889</v>
      </c>
      <c r="H40" s="361"/>
      <c r="I40" s="431" t="s">
        <v>906</v>
      </c>
      <c r="J40" s="432">
        <f>SUM(J19:J39)</f>
        <v>0</v>
      </c>
      <c r="L40" s="117" t="s">
        <v>715</v>
      </c>
      <c r="M40" s="278">
        <v>306</v>
      </c>
      <c r="N40" s="435"/>
      <c r="O40" s="437">
        <f t="shared" si="2"/>
        <v>0</v>
      </c>
      <c r="Q40" s="106" t="s">
        <v>645</v>
      </c>
      <c r="R40" s="257">
        <v>55</v>
      </c>
      <c r="S40" s="435"/>
      <c r="T40" s="437">
        <f t="shared" si="3"/>
        <v>0</v>
      </c>
      <c r="V40" s="106" t="s">
        <v>642</v>
      </c>
      <c r="W40" s="258">
        <v>96</v>
      </c>
      <c r="X40" s="435"/>
      <c r="Y40" s="437">
        <f t="shared" si="4"/>
        <v>0</v>
      </c>
      <c r="AA40" s="105" t="s">
        <v>639</v>
      </c>
      <c r="AB40" s="262">
        <v>121</v>
      </c>
      <c r="AC40" s="435"/>
      <c r="AD40" s="437">
        <f t="shared" si="9"/>
        <v>0</v>
      </c>
      <c r="AF40" s="112" t="s">
        <v>463</v>
      </c>
      <c r="AG40" s="254">
        <v>82</v>
      </c>
      <c r="AH40" s="435"/>
      <c r="AI40" s="437">
        <f t="shared" si="6"/>
        <v>0</v>
      </c>
      <c r="AK40" s="103" t="s">
        <v>834</v>
      </c>
      <c r="AL40" s="265">
        <v>223</v>
      </c>
      <c r="AM40" s="446"/>
      <c r="AN40" s="437">
        <f t="shared" si="10"/>
        <v>0</v>
      </c>
      <c r="AR40" s="29"/>
    </row>
    <row r="41" spans="2:44" ht="16.5" customHeight="1" x14ac:dyDescent="0.2">
      <c r="L41" s="117" t="s">
        <v>716</v>
      </c>
      <c r="M41" s="278">
        <v>235</v>
      </c>
      <c r="N41" s="435"/>
      <c r="O41" s="437">
        <f t="shared" si="2"/>
        <v>0</v>
      </c>
      <c r="Q41" s="106" t="s">
        <v>17</v>
      </c>
      <c r="R41" s="257">
        <v>171</v>
      </c>
      <c r="S41" s="435"/>
      <c r="T41" s="437">
        <f t="shared" si="3"/>
        <v>0</v>
      </c>
      <c r="V41" s="106" t="s">
        <v>646</v>
      </c>
      <c r="W41" s="258">
        <v>63</v>
      </c>
      <c r="X41" s="435"/>
      <c r="Y41" s="437">
        <f t="shared" si="4"/>
        <v>0</v>
      </c>
      <c r="AA41" s="105" t="s">
        <v>643</v>
      </c>
      <c r="AB41" s="262">
        <v>120</v>
      </c>
      <c r="AC41" s="435"/>
      <c r="AD41" s="437">
        <f t="shared" si="9"/>
        <v>0</v>
      </c>
      <c r="AF41" s="112" t="s">
        <v>464</v>
      </c>
      <c r="AG41" s="254">
        <v>41</v>
      </c>
      <c r="AH41" s="435"/>
      <c r="AI41" s="437">
        <f t="shared" si="6"/>
        <v>0</v>
      </c>
      <c r="AK41" s="103" t="s">
        <v>640</v>
      </c>
      <c r="AL41" s="264">
        <v>161</v>
      </c>
      <c r="AM41" s="446"/>
      <c r="AN41" s="437">
        <f t="shared" si="10"/>
        <v>0</v>
      </c>
      <c r="AR41" s="29"/>
    </row>
    <row r="42" spans="2:44" ht="16.5" customHeight="1" x14ac:dyDescent="0.2">
      <c r="L42" s="117" t="s">
        <v>717</v>
      </c>
      <c r="M42" s="278">
        <v>404</v>
      </c>
      <c r="N42" s="435"/>
      <c r="O42" s="437">
        <f t="shared" si="2"/>
        <v>0</v>
      </c>
      <c r="Q42" s="106" t="s">
        <v>19</v>
      </c>
      <c r="R42" s="257">
        <v>130</v>
      </c>
      <c r="S42" s="435"/>
      <c r="T42" s="437">
        <f t="shared" si="3"/>
        <v>0</v>
      </c>
      <c r="V42" s="106" t="s">
        <v>649</v>
      </c>
      <c r="W42" s="258">
        <v>336</v>
      </c>
      <c r="X42" s="435"/>
      <c r="Y42" s="437">
        <f t="shared" si="4"/>
        <v>0</v>
      </c>
      <c r="AA42" s="105" t="s">
        <v>647</v>
      </c>
      <c r="AB42" s="262">
        <v>121</v>
      </c>
      <c r="AC42" s="435"/>
      <c r="AD42" s="437">
        <f t="shared" si="9"/>
        <v>0</v>
      </c>
      <c r="AF42" s="112" t="s">
        <v>465</v>
      </c>
      <c r="AG42" s="254">
        <v>26</v>
      </c>
      <c r="AH42" s="435"/>
      <c r="AI42" s="437">
        <f t="shared" si="6"/>
        <v>0</v>
      </c>
      <c r="AK42" s="103" t="s">
        <v>644</v>
      </c>
      <c r="AL42" s="264">
        <v>65</v>
      </c>
      <c r="AM42" s="446"/>
      <c r="AN42" s="437">
        <f t="shared" si="10"/>
        <v>0</v>
      </c>
      <c r="AR42" s="29"/>
    </row>
    <row r="43" spans="2:44" ht="16.5" customHeight="1" thickBot="1" x14ac:dyDescent="0.25">
      <c r="L43" s="117" t="s">
        <v>718</v>
      </c>
      <c r="M43" s="278">
        <v>100</v>
      </c>
      <c r="N43" s="435"/>
      <c r="O43" s="437">
        <f t="shared" si="2"/>
        <v>0</v>
      </c>
      <c r="Q43" s="106" t="s">
        <v>18</v>
      </c>
      <c r="R43" s="257">
        <v>79</v>
      </c>
      <c r="S43" s="435"/>
      <c r="T43" s="437">
        <f t="shared" si="3"/>
        <v>0</v>
      </c>
      <c r="V43" s="106" t="s">
        <v>651</v>
      </c>
      <c r="W43" s="258">
        <v>268</v>
      </c>
      <c r="X43" s="435"/>
      <c r="Y43" s="437">
        <f t="shared" si="4"/>
        <v>0</v>
      </c>
      <c r="AA43" s="105" t="s">
        <v>650</v>
      </c>
      <c r="AB43" s="262">
        <v>110</v>
      </c>
      <c r="AC43" s="435"/>
      <c r="AD43" s="437">
        <f t="shared" si="9"/>
        <v>0</v>
      </c>
      <c r="AF43" s="112" t="s">
        <v>466</v>
      </c>
      <c r="AG43" s="254">
        <v>19</v>
      </c>
      <c r="AH43" s="435"/>
      <c r="AI43" s="437">
        <f t="shared" si="6"/>
        <v>0</v>
      </c>
      <c r="AK43" s="104" t="s">
        <v>648</v>
      </c>
      <c r="AL43" s="266">
        <v>200</v>
      </c>
      <c r="AM43" s="446"/>
      <c r="AN43" s="437">
        <f t="shared" si="10"/>
        <v>0</v>
      </c>
      <c r="AR43" s="29"/>
    </row>
    <row r="44" spans="2:44" ht="16.5" customHeight="1" thickBot="1" x14ac:dyDescent="0.25">
      <c r="L44" s="118" t="s">
        <v>719</v>
      </c>
      <c r="M44" s="279">
        <v>451</v>
      </c>
      <c r="N44" s="435"/>
      <c r="O44" s="437">
        <f t="shared" si="2"/>
        <v>0</v>
      </c>
      <c r="Q44" s="106" t="s">
        <v>859</v>
      </c>
      <c r="R44" s="258">
        <v>64</v>
      </c>
      <c r="S44" s="435"/>
      <c r="T44" s="437">
        <f t="shared" si="3"/>
        <v>0</v>
      </c>
      <c r="V44" s="106" t="s">
        <v>653</v>
      </c>
      <c r="W44" s="258">
        <v>114</v>
      </c>
      <c r="X44" s="435"/>
      <c r="Y44" s="437">
        <f t="shared" si="4"/>
        <v>0</v>
      </c>
      <c r="AA44" s="105" t="s">
        <v>652</v>
      </c>
      <c r="AB44" s="262">
        <v>192</v>
      </c>
      <c r="AC44" s="435"/>
      <c r="AD44" s="437">
        <f t="shared" si="9"/>
        <v>0</v>
      </c>
      <c r="AF44" s="112" t="s">
        <v>467</v>
      </c>
      <c r="AG44" s="254">
        <v>12</v>
      </c>
      <c r="AH44" s="435"/>
      <c r="AI44" s="437">
        <f t="shared" si="6"/>
        <v>0</v>
      </c>
      <c r="AK44" s="114"/>
      <c r="AL44" s="115"/>
      <c r="AM44" s="27"/>
      <c r="AN44" s="27"/>
    </row>
    <row r="45" spans="2:44" ht="16.5" customHeight="1" x14ac:dyDescent="0.2">
      <c r="Q45" s="106" t="s">
        <v>660</v>
      </c>
      <c r="R45" s="257">
        <v>33</v>
      </c>
      <c r="S45" s="435"/>
      <c r="T45" s="437">
        <f t="shared" si="3"/>
        <v>0</v>
      </c>
      <c r="V45" s="106" t="s">
        <v>655</v>
      </c>
      <c r="W45" s="258">
        <v>112</v>
      </c>
      <c r="X45" s="435"/>
      <c r="Y45" s="437">
        <f t="shared" si="4"/>
        <v>0</v>
      </c>
      <c r="AA45" s="105" t="s">
        <v>654</v>
      </c>
      <c r="AB45" s="262">
        <v>339</v>
      </c>
      <c r="AC45" s="435"/>
      <c r="AD45" s="437">
        <f t="shared" si="9"/>
        <v>0</v>
      </c>
      <c r="AF45" s="112" t="s">
        <v>468</v>
      </c>
      <c r="AG45" s="254">
        <v>9</v>
      </c>
      <c r="AH45" s="435"/>
      <c r="AI45" s="437">
        <f t="shared" si="6"/>
        <v>0</v>
      </c>
      <c r="AM45" s="27"/>
      <c r="AN45" s="27"/>
    </row>
    <row r="46" spans="2:44" ht="16.5" customHeight="1" x14ac:dyDescent="0.2">
      <c r="L46" s="267"/>
      <c r="Q46" s="106" t="s">
        <v>663</v>
      </c>
      <c r="R46" s="257">
        <v>29</v>
      </c>
      <c r="S46" s="435"/>
      <c r="T46" s="437">
        <f t="shared" si="3"/>
        <v>0</v>
      </c>
      <c r="V46" s="106" t="s">
        <v>658</v>
      </c>
      <c r="W46" s="258">
        <v>105</v>
      </c>
      <c r="X46" s="435"/>
      <c r="Y46" s="437">
        <f t="shared" si="4"/>
        <v>0</v>
      </c>
      <c r="AA46" s="131" t="s">
        <v>866</v>
      </c>
      <c r="AB46" s="254">
        <v>172</v>
      </c>
      <c r="AC46" s="435"/>
      <c r="AD46" s="437">
        <f t="shared" si="9"/>
        <v>0</v>
      </c>
      <c r="AF46" s="112" t="s">
        <v>469</v>
      </c>
      <c r="AG46" s="254">
        <v>15</v>
      </c>
      <c r="AH46" s="435"/>
      <c r="AI46" s="437">
        <f t="shared" si="6"/>
        <v>0</v>
      </c>
      <c r="AM46" s="27"/>
      <c r="AN46" s="27"/>
    </row>
    <row r="47" spans="2:44" ht="16.5" customHeight="1" thickBot="1" x14ac:dyDescent="0.25">
      <c r="Q47" s="107" t="s">
        <v>666</v>
      </c>
      <c r="R47" s="259">
        <v>26</v>
      </c>
      <c r="S47" s="435"/>
      <c r="T47" s="437">
        <f t="shared" si="3"/>
        <v>0</v>
      </c>
      <c r="V47" s="106" t="s">
        <v>661</v>
      </c>
      <c r="W47" s="258">
        <v>69</v>
      </c>
      <c r="X47" s="435"/>
      <c r="Y47" s="437">
        <f t="shared" si="4"/>
        <v>0</v>
      </c>
      <c r="AA47" s="131" t="s">
        <v>867</v>
      </c>
      <c r="AB47" s="254">
        <v>203</v>
      </c>
      <c r="AC47" s="435"/>
      <c r="AD47" s="437">
        <f t="shared" si="9"/>
        <v>0</v>
      </c>
      <c r="AF47" s="112" t="s">
        <v>470</v>
      </c>
      <c r="AG47" s="254">
        <v>76</v>
      </c>
      <c r="AH47" s="435"/>
      <c r="AI47" s="437">
        <f t="shared" si="6"/>
        <v>0</v>
      </c>
      <c r="AM47" s="27"/>
      <c r="AN47" s="27"/>
    </row>
    <row r="48" spans="2:44" ht="16.5" customHeight="1" x14ac:dyDescent="0.2">
      <c r="Q48" s="323" t="s">
        <v>860</v>
      </c>
      <c r="R48" s="324"/>
      <c r="S48" s="438"/>
      <c r="T48" s="439"/>
      <c r="V48" s="106" t="s">
        <v>664</v>
      </c>
      <c r="W48" s="258">
        <v>62</v>
      </c>
      <c r="X48" s="435"/>
      <c r="Y48" s="437">
        <f t="shared" si="4"/>
        <v>0</v>
      </c>
      <c r="AA48" s="105" t="s">
        <v>656</v>
      </c>
      <c r="AB48" s="262">
        <v>97</v>
      </c>
      <c r="AC48" s="435"/>
      <c r="AD48" s="437">
        <f t="shared" si="9"/>
        <v>0</v>
      </c>
      <c r="AF48" s="112" t="s">
        <v>471</v>
      </c>
      <c r="AG48" s="254">
        <v>44</v>
      </c>
      <c r="AH48" s="435"/>
      <c r="AI48" s="437">
        <f t="shared" si="6"/>
        <v>0</v>
      </c>
      <c r="AL48" s="119"/>
      <c r="AM48" s="27"/>
      <c r="AN48" s="27"/>
    </row>
    <row r="49" spans="3:44" ht="16.5" customHeight="1" thickBot="1" x14ac:dyDescent="0.25">
      <c r="Q49" s="134" t="s">
        <v>892</v>
      </c>
      <c r="R49" s="260">
        <v>160</v>
      </c>
      <c r="S49" s="435"/>
      <c r="T49" s="437">
        <f t="shared" si="3"/>
        <v>0</v>
      </c>
      <c r="V49" s="106" t="s">
        <v>667</v>
      </c>
      <c r="W49" s="258">
        <v>46</v>
      </c>
      <c r="X49" s="435"/>
      <c r="Y49" s="437">
        <f t="shared" si="4"/>
        <v>0</v>
      </c>
      <c r="AA49" s="105" t="s">
        <v>659</v>
      </c>
      <c r="AB49" s="262">
        <v>67</v>
      </c>
      <c r="AC49" s="435"/>
      <c r="AD49" s="437">
        <f t="shared" si="9"/>
        <v>0</v>
      </c>
      <c r="AF49" s="112" t="s">
        <v>472</v>
      </c>
      <c r="AG49" s="254">
        <v>32</v>
      </c>
      <c r="AH49" s="435"/>
      <c r="AI49" s="437">
        <f t="shared" si="6"/>
        <v>0</v>
      </c>
      <c r="AL49" s="119"/>
      <c r="AM49" s="27"/>
      <c r="AN49" s="27"/>
    </row>
    <row r="50" spans="3:44" ht="16.5" customHeight="1" x14ac:dyDescent="0.2">
      <c r="Q50" s="134" t="s">
        <v>861</v>
      </c>
      <c r="R50" s="260">
        <v>85</v>
      </c>
      <c r="S50" s="435"/>
      <c r="T50" s="437">
        <f t="shared" si="3"/>
        <v>0</v>
      </c>
      <c r="V50" s="106" t="s">
        <v>669</v>
      </c>
      <c r="W50" s="258">
        <v>27</v>
      </c>
      <c r="X50" s="435"/>
      <c r="Y50" s="437">
        <f t="shared" si="4"/>
        <v>0</v>
      </c>
      <c r="AA50" s="339" t="s">
        <v>662</v>
      </c>
      <c r="AB50" s="340"/>
      <c r="AC50" s="438"/>
      <c r="AD50" s="439"/>
      <c r="AF50" s="112" t="s">
        <v>473</v>
      </c>
      <c r="AG50" s="254">
        <v>25</v>
      </c>
      <c r="AH50" s="435"/>
      <c r="AI50" s="437">
        <f t="shared" si="6"/>
        <v>0</v>
      </c>
      <c r="AJ50" s="29"/>
      <c r="AL50" s="119"/>
      <c r="AM50" s="27"/>
      <c r="AN50" s="27"/>
    </row>
    <row r="51" spans="3:44" ht="16.5" customHeight="1" x14ac:dyDescent="0.2">
      <c r="Q51" s="106" t="s">
        <v>579</v>
      </c>
      <c r="R51" s="258">
        <v>70</v>
      </c>
      <c r="S51" s="435"/>
      <c r="T51" s="437">
        <f t="shared" si="3"/>
        <v>0</v>
      </c>
      <c r="V51" s="106" t="s">
        <v>672</v>
      </c>
      <c r="W51" s="258">
        <v>98</v>
      </c>
      <c r="X51" s="435"/>
      <c r="Y51" s="437">
        <f t="shared" si="4"/>
        <v>0</v>
      </c>
      <c r="AA51" s="105" t="s">
        <v>665</v>
      </c>
      <c r="AB51" s="262">
        <v>92</v>
      </c>
      <c r="AC51" s="435"/>
      <c r="AD51" s="437">
        <f>IF(AC51="",0,IF(AC51="●",AB51,0))</f>
        <v>0</v>
      </c>
      <c r="AF51" s="112" t="s">
        <v>474</v>
      </c>
      <c r="AG51" s="254">
        <v>18</v>
      </c>
      <c r="AH51" s="435"/>
      <c r="AI51" s="437">
        <f t="shared" si="6"/>
        <v>0</v>
      </c>
      <c r="AL51" s="119"/>
      <c r="AM51" s="27"/>
      <c r="AN51" s="27"/>
    </row>
    <row r="52" spans="3:44" ht="16.5" customHeight="1" x14ac:dyDescent="0.2">
      <c r="Q52" s="106" t="s">
        <v>582</v>
      </c>
      <c r="R52" s="258">
        <v>84</v>
      </c>
      <c r="S52" s="435"/>
      <c r="T52" s="437">
        <f t="shared" si="3"/>
        <v>0</v>
      </c>
      <c r="V52" s="106" t="s">
        <v>677</v>
      </c>
      <c r="W52" s="258">
        <v>48</v>
      </c>
      <c r="X52" s="435"/>
      <c r="Y52" s="437">
        <f t="shared" si="4"/>
        <v>0</v>
      </c>
      <c r="AA52" s="105" t="s">
        <v>668</v>
      </c>
      <c r="AB52" s="262">
        <v>92</v>
      </c>
      <c r="AC52" s="435"/>
      <c r="AD52" s="437">
        <f>IF(AC52="",0,IF(AC52="●",AB52,0))</f>
        <v>0</v>
      </c>
      <c r="AF52" s="112" t="s">
        <v>475</v>
      </c>
      <c r="AG52" s="254">
        <v>14</v>
      </c>
      <c r="AH52" s="435"/>
      <c r="AI52" s="437">
        <f t="shared" si="6"/>
        <v>0</v>
      </c>
      <c r="AL52" s="119"/>
      <c r="AM52" s="27"/>
      <c r="AN52" s="27"/>
    </row>
    <row r="53" spans="3:44" ht="16.5" customHeight="1" thickBot="1" x14ac:dyDescent="0.25">
      <c r="Q53" s="106" t="s">
        <v>584</v>
      </c>
      <c r="R53" s="258">
        <v>35</v>
      </c>
      <c r="S53" s="435"/>
      <c r="T53" s="437">
        <f t="shared" si="3"/>
        <v>0</v>
      </c>
      <c r="V53" s="108" t="s">
        <v>657</v>
      </c>
      <c r="W53" s="261">
        <v>48</v>
      </c>
      <c r="X53" s="435"/>
      <c r="Y53" s="437">
        <f t="shared" si="4"/>
        <v>0</v>
      </c>
      <c r="AA53" s="105" t="s">
        <v>670</v>
      </c>
      <c r="AB53" s="262">
        <v>17</v>
      </c>
      <c r="AC53" s="435"/>
      <c r="AD53" s="437">
        <f>IF(AC53="",0,IF(AC53="●",AB53,0))</f>
        <v>0</v>
      </c>
      <c r="AF53" s="113" t="s">
        <v>476</v>
      </c>
      <c r="AG53" s="282">
        <v>19</v>
      </c>
      <c r="AH53" s="435"/>
      <c r="AI53" s="437">
        <f t="shared" si="6"/>
        <v>0</v>
      </c>
      <c r="AL53" s="119"/>
      <c r="AM53" s="27"/>
      <c r="AN53" s="27"/>
    </row>
    <row r="54" spans="3:44" ht="16.5" customHeight="1" thickBot="1" x14ac:dyDescent="0.25">
      <c r="Q54" s="106" t="s">
        <v>671</v>
      </c>
      <c r="R54" s="258">
        <v>224</v>
      </c>
      <c r="S54" s="435"/>
      <c r="T54" s="437">
        <f t="shared" si="3"/>
        <v>0</v>
      </c>
      <c r="X54" s="27"/>
      <c r="Y54" s="27"/>
      <c r="AA54" s="116" t="s">
        <v>673</v>
      </c>
      <c r="AB54" s="263">
        <v>61</v>
      </c>
      <c r="AC54" s="435"/>
      <c r="AD54" s="437">
        <f>IF(AC54="",0,IF(AC54="●",AB54,0))</f>
        <v>0</v>
      </c>
      <c r="AH54" s="28"/>
      <c r="AI54" s="120"/>
      <c r="AK54" s="120"/>
      <c r="AL54" s="120"/>
      <c r="AM54" s="27"/>
      <c r="AN54" s="27"/>
    </row>
    <row r="55" spans="3:44" ht="16.5" customHeight="1" x14ac:dyDescent="0.2">
      <c r="Q55" s="106" t="s">
        <v>674</v>
      </c>
      <c r="R55" s="258">
        <v>125</v>
      </c>
      <c r="S55" s="435"/>
      <c r="T55" s="437">
        <f t="shared" si="3"/>
        <v>0</v>
      </c>
      <c r="V55" s="99"/>
      <c r="X55" s="27"/>
      <c r="Y55" s="27"/>
      <c r="AC55" s="27"/>
      <c r="AD55" s="27"/>
      <c r="AH55" s="28"/>
      <c r="AI55" s="28"/>
      <c r="AL55" s="120"/>
      <c r="AM55" s="27"/>
      <c r="AN55" s="27"/>
    </row>
    <row r="56" spans="3:44" ht="16.5" customHeight="1" x14ac:dyDescent="0.2">
      <c r="Q56" s="106" t="s">
        <v>676</v>
      </c>
      <c r="R56" s="258">
        <v>94</v>
      </c>
      <c r="S56" s="435"/>
      <c r="T56" s="437">
        <f t="shared" si="3"/>
        <v>0</v>
      </c>
      <c r="V56" s="99"/>
      <c r="X56" s="27"/>
      <c r="Y56" s="27"/>
      <c r="AC56" s="27"/>
      <c r="AD56" s="27"/>
      <c r="AH56" s="28"/>
      <c r="AI56" s="28"/>
      <c r="AL56" s="97"/>
      <c r="AM56" s="27"/>
      <c r="AN56" s="27"/>
    </row>
    <row r="57" spans="3:44" ht="16.5" customHeight="1" x14ac:dyDescent="0.2">
      <c r="Q57" s="106" t="s">
        <v>678</v>
      </c>
      <c r="R57" s="258">
        <v>63</v>
      </c>
      <c r="S57" s="435"/>
      <c r="T57" s="437">
        <f t="shared" si="3"/>
        <v>0</v>
      </c>
      <c r="X57" s="27"/>
      <c r="Y57" s="27"/>
      <c r="AC57" s="27"/>
      <c r="AD57" s="27"/>
      <c r="AH57" s="28"/>
      <c r="AI57" s="28"/>
      <c r="AL57" s="97"/>
      <c r="AM57" s="27"/>
      <c r="AN57" s="27"/>
    </row>
    <row r="58" spans="3:44" ht="16.5" customHeight="1" x14ac:dyDescent="0.2">
      <c r="Q58" s="106" t="s">
        <v>679</v>
      </c>
      <c r="R58" s="258">
        <v>74</v>
      </c>
      <c r="S58" s="435"/>
      <c r="T58" s="437">
        <f t="shared" si="3"/>
        <v>0</v>
      </c>
      <c r="X58" s="27"/>
      <c r="Y58" s="27"/>
      <c r="AC58" s="27"/>
      <c r="AD58" s="27"/>
      <c r="AH58" s="28"/>
      <c r="AI58" s="28"/>
      <c r="AM58" s="27"/>
      <c r="AN58" s="27"/>
    </row>
    <row r="59" spans="3:44" ht="16.5" customHeight="1" x14ac:dyDescent="0.2">
      <c r="L59" s="27"/>
      <c r="M59" s="27"/>
      <c r="N59" s="27"/>
      <c r="O59" s="27"/>
      <c r="Q59" s="106" t="s">
        <v>680</v>
      </c>
      <c r="R59" s="258">
        <v>69</v>
      </c>
      <c r="S59" s="435"/>
      <c r="T59" s="437">
        <f t="shared" si="3"/>
        <v>0</v>
      </c>
      <c r="W59" s="27"/>
      <c r="X59" s="27"/>
      <c r="Y59" s="27"/>
      <c r="AB59" s="109"/>
      <c r="AC59" s="27"/>
      <c r="AD59" s="27"/>
      <c r="AH59" s="28"/>
      <c r="AI59" s="121"/>
      <c r="AK59" s="121"/>
      <c r="AM59" s="27"/>
      <c r="AN59" s="27"/>
    </row>
    <row r="60" spans="3:44" s="27" customFormat="1" ht="17.25" customHeight="1" x14ac:dyDescent="0.2">
      <c r="Q60" s="106" t="s">
        <v>681</v>
      </c>
      <c r="R60" s="258">
        <v>192</v>
      </c>
      <c r="S60" s="435"/>
      <c r="T60" s="437">
        <f t="shared" si="3"/>
        <v>0</v>
      </c>
      <c r="U60" s="28"/>
      <c r="V60" s="135"/>
      <c r="Z60" s="28"/>
      <c r="AA60" s="28"/>
      <c r="AB60" s="28"/>
      <c r="AE60" s="28"/>
      <c r="AF60" s="28"/>
      <c r="AG60" s="28"/>
      <c r="AH60" s="28"/>
      <c r="AI60" s="28"/>
      <c r="AJ60" s="28"/>
      <c r="AK60" s="28"/>
      <c r="AL60" s="28"/>
      <c r="AO60" s="23"/>
      <c r="AR60" s="23"/>
    </row>
    <row r="61" spans="3:44" s="27" customFormat="1" ht="17.25" customHeight="1" x14ac:dyDescent="0.2">
      <c r="Q61" s="106" t="s">
        <v>682</v>
      </c>
      <c r="R61" s="258">
        <v>92</v>
      </c>
      <c r="S61" s="435"/>
      <c r="T61" s="437">
        <f t="shared" si="3"/>
        <v>0</v>
      </c>
      <c r="U61" s="28"/>
      <c r="V61" s="136"/>
      <c r="Z61" s="28"/>
      <c r="AA61" s="28"/>
      <c r="AB61" s="28"/>
      <c r="AE61" s="28"/>
      <c r="AF61" s="28"/>
      <c r="AG61" s="28"/>
      <c r="AH61" s="28"/>
      <c r="AI61" s="28"/>
      <c r="AJ61" s="28"/>
      <c r="AK61" s="28"/>
      <c r="AL61" s="28"/>
      <c r="AO61" s="23"/>
      <c r="AR61" s="23"/>
    </row>
    <row r="62" spans="3:44" s="27" customFormat="1" ht="17.25" customHeight="1" x14ac:dyDescent="0.2">
      <c r="C62" s="35"/>
      <c r="Q62" s="106" t="s">
        <v>683</v>
      </c>
      <c r="R62" s="258">
        <v>54</v>
      </c>
      <c r="S62" s="435"/>
      <c r="T62" s="437">
        <f t="shared" si="3"/>
        <v>0</v>
      </c>
      <c r="U62" s="28"/>
      <c r="Z62" s="28"/>
      <c r="AA62" s="28"/>
      <c r="AB62" s="28"/>
      <c r="AE62" s="28"/>
      <c r="AF62" s="28"/>
      <c r="AG62" s="28"/>
      <c r="AH62" s="28"/>
      <c r="AI62" s="28"/>
      <c r="AJ62" s="28"/>
      <c r="AK62" s="28"/>
      <c r="AL62" s="28"/>
      <c r="AO62" s="23"/>
      <c r="AR62" s="23"/>
    </row>
    <row r="63" spans="3:44" s="27" customFormat="1" ht="17.25" customHeight="1" thickBot="1" x14ac:dyDescent="0.25">
      <c r="C63" s="35"/>
      <c r="Q63" s="108" t="s">
        <v>675</v>
      </c>
      <c r="R63" s="261">
        <v>90</v>
      </c>
      <c r="S63" s="435"/>
      <c r="T63" s="437">
        <f t="shared" si="3"/>
        <v>0</v>
      </c>
      <c r="U63" s="23"/>
      <c r="AB63" s="23"/>
      <c r="AE63" s="23"/>
      <c r="AH63" s="34"/>
      <c r="AI63" s="34"/>
      <c r="AL63" s="23"/>
      <c r="AO63" s="23"/>
      <c r="AR63" s="23"/>
    </row>
    <row r="64" spans="3:44" s="27" customFormat="1" ht="21" x14ac:dyDescent="0.2">
      <c r="Q64" s="23"/>
      <c r="R64" s="23"/>
      <c r="U64" s="23"/>
      <c r="AB64" s="23"/>
      <c r="AE64" s="23"/>
      <c r="AF64" s="274" t="s">
        <v>889</v>
      </c>
      <c r="AG64" s="275"/>
      <c r="AH64" s="440"/>
      <c r="AI64" s="275"/>
      <c r="AJ64" s="275"/>
      <c r="AK64" s="223"/>
      <c r="AL64" s="23"/>
      <c r="AO64" s="23"/>
      <c r="AR64" s="23"/>
    </row>
    <row r="65" spans="2:44" s="27" customFormat="1" ht="21" x14ac:dyDescent="0.2">
      <c r="B65" s="35" t="s">
        <v>801</v>
      </c>
      <c r="C65" s="35"/>
      <c r="N65" s="2"/>
      <c r="O65" s="2"/>
      <c r="Q65" s="23"/>
      <c r="R65" s="23"/>
      <c r="U65" s="23"/>
      <c r="AB65" s="23"/>
      <c r="AE65" s="23"/>
      <c r="AF65" s="25" t="s">
        <v>851</v>
      </c>
      <c r="AG65" s="271"/>
      <c r="AH65" s="23"/>
      <c r="AJ65" s="23"/>
      <c r="AK65" s="30"/>
      <c r="AL65" s="23"/>
      <c r="AO65" s="23"/>
      <c r="AR65" s="23"/>
    </row>
    <row r="66" spans="2:44" s="27" customFormat="1" ht="21" x14ac:dyDescent="0.2">
      <c r="B66" s="35"/>
      <c r="C66" s="35"/>
      <c r="I66" s="2"/>
      <c r="J66" s="2"/>
      <c r="N66" s="2"/>
      <c r="O66" s="2"/>
      <c r="Q66" s="23"/>
      <c r="R66" s="23"/>
      <c r="U66" s="23"/>
      <c r="AB66" s="23"/>
      <c r="AE66" s="23"/>
      <c r="AF66" s="25" t="s">
        <v>852</v>
      </c>
      <c r="AG66" s="23"/>
      <c r="AH66" s="23"/>
      <c r="AJ66" s="23"/>
      <c r="AK66" s="30"/>
      <c r="AL66" s="23"/>
      <c r="AO66" s="23"/>
      <c r="AP66" s="2"/>
      <c r="AQ66" s="2"/>
      <c r="AR66" s="23"/>
    </row>
    <row r="67" spans="2:44" s="27" customFormat="1" ht="21" x14ac:dyDescent="0.2">
      <c r="B67" s="35" t="s">
        <v>802</v>
      </c>
      <c r="C67" s="2"/>
      <c r="I67" s="2"/>
      <c r="J67" s="2"/>
      <c r="N67" s="2"/>
      <c r="O67" s="2"/>
      <c r="Q67" s="23"/>
      <c r="R67" s="23"/>
      <c r="U67" s="23"/>
      <c r="X67" s="2"/>
      <c r="Y67" s="2"/>
      <c r="AB67" s="23"/>
      <c r="AE67" s="23"/>
      <c r="AF67" s="25" t="s">
        <v>555</v>
      </c>
      <c r="AG67" s="272"/>
      <c r="AH67" s="23"/>
      <c r="AJ67" s="23"/>
      <c r="AK67" s="30"/>
      <c r="AL67" s="23"/>
      <c r="AO67" s="23"/>
      <c r="AP67" s="2"/>
      <c r="AQ67" s="2"/>
      <c r="AR67" s="23"/>
    </row>
    <row r="68" spans="2:44" s="27" customFormat="1" ht="20.25" customHeight="1" x14ac:dyDescent="0.2">
      <c r="B68" s="35"/>
      <c r="C68" s="35" t="s">
        <v>803</v>
      </c>
      <c r="I68" s="2"/>
      <c r="J68" s="2"/>
      <c r="L68" s="2"/>
      <c r="M68" s="2"/>
      <c r="N68" s="2"/>
      <c r="O68" s="2"/>
      <c r="Q68" s="23"/>
      <c r="R68" s="23"/>
      <c r="U68" s="23"/>
      <c r="V68" s="2"/>
      <c r="W68" s="2"/>
      <c r="X68" s="2"/>
      <c r="Y68" s="2"/>
      <c r="AB68" s="23"/>
      <c r="AE68" s="23"/>
      <c r="AF68" s="26" t="s">
        <v>556</v>
      </c>
      <c r="AG68" s="23"/>
      <c r="AH68" s="23"/>
      <c r="AJ68" s="23"/>
      <c r="AK68" s="30"/>
      <c r="AL68" s="23"/>
      <c r="AO68" s="23"/>
      <c r="AP68" s="2"/>
      <c r="AQ68" s="2"/>
      <c r="AR68" s="23"/>
    </row>
    <row r="69" spans="2:44" ht="16.5" customHeight="1" x14ac:dyDescent="0.2">
      <c r="B69" s="35"/>
      <c r="Q69" s="23"/>
      <c r="R69" s="23"/>
      <c r="V69" s="2"/>
      <c r="W69" s="2"/>
      <c r="Z69" s="2"/>
      <c r="AA69" s="27"/>
      <c r="AB69" s="23"/>
      <c r="AF69" s="24" t="s">
        <v>557</v>
      </c>
      <c r="AG69" s="23"/>
      <c r="AH69" s="23"/>
      <c r="AI69" s="441"/>
      <c r="AJ69" s="23"/>
      <c r="AK69" s="31"/>
      <c r="AL69" s="23"/>
    </row>
    <row r="70" spans="2:44" ht="16.5" customHeight="1" x14ac:dyDescent="0.2">
      <c r="B70" s="35"/>
      <c r="C70" s="35"/>
      <c r="Q70" s="23"/>
      <c r="R70" s="23"/>
      <c r="V70" s="2"/>
      <c r="W70" s="2"/>
      <c r="Z70" s="2"/>
      <c r="AA70" s="27"/>
      <c r="AB70" s="23"/>
      <c r="AF70" s="32"/>
      <c r="AG70" s="29"/>
      <c r="AH70" s="28"/>
      <c r="AI70" s="28"/>
      <c r="AK70" s="16"/>
      <c r="AL70" s="23"/>
    </row>
    <row r="71" spans="2:44" ht="16.5" customHeight="1" x14ac:dyDescent="0.2">
      <c r="Q71" s="23"/>
      <c r="R71" s="23"/>
      <c r="V71" s="2"/>
      <c r="W71" s="2"/>
      <c r="Z71" s="2"/>
      <c r="AA71" s="27"/>
      <c r="AB71" s="23"/>
      <c r="AF71" s="18" t="s">
        <v>868</v>
      </c>
      <c r="AG71" s="273"/>
      <c r="AH71" s="28"/>
      <c r="AI71" s="121"/>
      <c r="AK71" s="33"/>
      <c r="AL71" s="23"/>
    </row>
    <row r="72" spans="2:44" ht="16.5" customHeight="1" x14ac:dyDescent="0.2">
      <c r="Q72" s="2"/>
      <c r="R72" s="14"/>
      <c r="V72" s="2"/>
      <c r="W72" s="2"/>
      <c r="Z72" s="2"/>
      <c r="AA72" s="2"/>
      <c r="AF72" s="15" t="s">
        <v>558</v>
      </c>
      <c r="AH72" s="28"/>
      <c r="AI72" s="121"/>
      <c r="AK72" s="33"/>
    </row>
    <row r="73" spans="2:44" x14ac:dyDescent="0.2">
      <c r="Z73" s="2"/>
      <c r="AA73" s="2"/>
      <c r="AF73" s="15" t="s">
        <v>559</v>
      </c>
      <c r="AH73" s="28"/>
      <c r="AI73" s="121"/>
      <c r="AK73" s="33"/>
    </row>
    <row r="74" spans="2:44" ht="13.5" thickBot="1" x14ac:dyDescent="0.25">
      <c r="R74" s="14"/>
      <c r="AA74" s="2"/>
      <c r="AF74" s="276" t="s">
        <v>549</v>
      </c>
      <c r="AG74" s="34"/>
      <c r="AH74" s="34"/>
      <c r="AI74" s="34"/>
      <c r="AJ74" s="34"/>
      <c r="AK74" s="277"/>
    </row>
    <row r="75" spans="2:44" x14ac:dyDescent="0.2">
      <c r="AA75" s="2"/>
      <c r="AH75" s="28"/>
      <c r="AI75" s="28"/>
    </row>
    <row r="76" spans="2:44" x14ac:dyDescent="0.2">
      <c r="Q76" s="29"/>
      <c r="AH76" s="28"/>
      <c r="AI76" s="28"/>
    </row>
  </sheetData>
  <mergeCells count="87">
    <mergeCell ref="AM8:AN10"/>
    <mergeCell ref="G31:H31"/>
    <mergeCell ref="B30:F30"/>
    <mergeCell ref="G30:H30"/>
    <mergeCell ref="B29:F29"/>
    <mergeCell ref="B32:F32"/>
    <mergeCell ref="G32:H32"/>
    <mergeCell ref="AK35:AL35"/>
    <mergeCell ref="AK26:AL26"/>
    <mergeCell ref="AF35:AG35"/>
    <mergeCell ref="B40:F40"/>
    <mergeCell ref="G40:H40"/>
    <mergeCell ref="B35:F35"/>
    <mergeCell ref="G35:H35"/>
    <mergeCell ref="B36:F36"/>
    <mergeCell ref="G36:H36"/>
    <mergeCell ref="B27:F27"/>
    <mergeCell ref="G27:H27"/>
    <mergeCell ref="G28:H28"/>
    <mergeCell ref="B28:F28"/>
    <mergeCell ref="G29:H29"/>
    <mergeCell ref="B33:F33"/>
    <mergeCell ref="B31:F31"/>
    <mergeCell ref="V27:W27"/>
    <mergeCell ref="AA10:AB10"/>
    <mergeCell ref="Q19:R19"/>
    <mergeCell ref="Q35:R35"/>
    <mergeCell ref="AA24:AB24"/>
    <mergeCell ref="V18:W18"/>
    <mergeCell ref="V10:W10"/>
    <mergeCell ref="S8:T10"/>
    <mergeCell ref="X8:Y10"/>
    <mergeCell ref="AA50:AB50"/>
    <mergeCell ref="AF10:AG10"/>
    <mergeCell ref="AK6:AL7"/>
    <mergeCell ref="L6:M7"/>
    <mergeCell ref="L8:M8"/>
    <mergeCell ref="L10:M10"/>
    <mergeCell ref="L18:M18"/>
    <mergeCell ref="Q8:R8"/>
    <mergeCell ref="V8:W8"/>
    <mergeCell ref="AA8:AB8"/>
    <mergeCell ref="AK8:AL8"/>
    <mergeCell ref="Q6:W7"/>
    <mergeCell ref="L24:M24"/>
    <mergeCell ref="Q48:R48"/>
    <mergeCell ref="V38:W38"/>
    <mergeCell ref="AA35:AB35"/>
    <mergeCell ref="G33:H33"/>
    <mergeCell ref="G38:H38"/>
    <mergeCell ref="B38:F38"/>
    <mergeCell ref="G39:H39"/>
    <mergeCell ref="B39:F39"/>
    <mergeCell ref="B34:F34"/>
    <mergeCell ref="G34:H34"/>
    <mergeCell ref="B37:F37"/>
    <mergeCell ref="G37:H37"/>
    <mergeCell ref="B19:F19"/>
    <mergeCell ref="G19:H19"/>
    <mergeCell ref="B20:F20"/>
    <mergeCell ref="G20:H20"/>
    <mergeCell ref="AK10:AL10"/>
    <mergeCell ref="Q10:R10"/>
    <mergeCell ref="I16:J18"/>
    <mergeCell ref="N8:O10"/>
    <mergeCell ref="AC8:AD10"/>
    <mergeCell ref="AH8:AI10"/>
    <mergeCell ref="B4:H4"/>
    <mergeCell ref="B13:H13"/>
    <mergeCell ref="B14:H15"/>
    <mergeCell ref="B18:H18"/>
    <mergeCell ref="L4:AL4"/>
    <mergeCell ref="AA6:AG7"/>
    <mergeCell ref="AF8:AG8"/>
    <mergeCell ref="L26:M26"/>
    <mergeCell ref="B21:F21"/>
    <mergeCell ref="G21:H21"/>
    <mergeCell ref="B22:F22"/>
    <mergeCell ref="G22:H22"/>
    <mergeCell ref="B23:F23"/>
    <mergeCell ref="G23:H23"/>
    <mergeCell ref="B24:F24"/>
    <mergeCell ref="B26:F26"/>
    <mergeCell ref="G26:H26"/>
    <mergeCell ref="B25:F25"/>
    <mergeCell ref="G25:H25"/>
    <mergeCell ref="G24:H24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29"/>
  <sheetViews>
    <sheetView zoomScale="70" zoomScaleNormal="70" workbookViewId="0">
      <selection activeCell="B2" sqref="B2:D2"/>
    </sheetView>
  </sheetViews>
  <sheetFormatPr defaultColWidth="9" defaultRowHeight="13" x14ac:dyDescent="0.2"/>
  <cols>
    <col min="1" max="1" width="2.81640625" customWidth="1"/>
    <col min="2" max="2" width="10.1796875" customWidth="1"/>
    <col min="3" max="3" width="14.1796875" customWidth="1"/>
    <col min="4" max="4" width="46.6328125" customWidth="1"/>
    <col min="5" max="5" width="9.453125" bestFit="1" customWidth="1"/>
    <col min="6" max="6" width="43.36328125" customWidth="1"/>
    <col min="7" max="7" width="13.81640625" customWidth="1"/>
    <col min="8" max="8" width="12.36328125" customWidth="1"/>
    <col min="9" max="9" width="18.7265625" style="2" customWidth="1"/>
    <col min="10" max="10" width="13.26953125" style="2" customWidth="1"/>
    <col min="11" max="11" width="35.6328125" customWidth="1"/>
    <col min="12" max="12" width="4" customWidth="1"/>
    <col min="13" max="13" width="10.1796875" customWidth="1"/>
    <col min="14" max="14" width="14.1796875" customWidth="1"/>
    <col min="15" max="15" width="46.6328125" customWidth="1"/>
    <col min="16" max="16" width="10.1796875" bestFit="1" customWidth="1"/>
    <col min="17" max="17" width="43.36328125" customWidth="1"/>
    <col min="18" max="18" width="13.81640625" customWidth="1"/>
    <col min="19" max="19" width="12.36328125" customWidth="1"/>
    <col min="20" max="20" width="20" style="2" customWidth="1"/>
    <col min="21" max="21" width="13.26953125" style="2" customWidth="1"/>
    <col min="22" max="22" width="35.6328125" customWidth="1"/>
    <col min="23" max="23" width="4.6328125" customWidth="1"/>
  </cols>
  <sheetData>
    <row r="2" spans="2:22" ht="19" x14ac:dyDescent="0.2">
      <c r="B2" s="420" t="s">
        <v>53</v>
      </c>
      <c r="C2" s="420"/>
      <c r="D2" s="420"/>
      <c r="E2" s="21"/>
      <c r="I2" s="465" t="s">
        <v>911</v>
      </c>
      <c r="J2" s="466">
        <f>SUM($J$6:$J$36,$J$40:$J$129,$U$6:$U$119)</f>
        <v>0</v>
      </c>
    </row>
    <row r="3" spans="2:22" ht="13.5" thickBot="1" x14ac:dyDescent="0.25">
      <c r="B3" s="21"/>
      <c r="C3" s="21"/>
      <c r="D3" s="21"/>
      <c r="E3" s="21"/>
    </row>
    <row r="4" spans="2:22" ht="13.5" thickBot="1" x14ac:dyDescent="0.25">
      <c r="B4" s="413" t="s">
        <v>805</v>
      </c>
      <c r="C4" s="414"/>
      <c r="D4" s="414"/>
      <c r="E4" s="414"/>
      <c r="F4" s="414"/>
      <c r="G4" s="414"/>
      <c r="H4" s="414"/>
      <c r="I4" s="414"/>
      <c r="J4" s="414"/>
      <c r="K4" s="415"/>
      <c r="M4" s="413" t="s">
        <v>806</v>
      </c>
      <c r="N4" s="414"/>
      <c r="O4" s="414"/>
      <c r="P4" s="414"/>
      <c r="Q4" s="414"/>
      <c r="R4" s="414"/>
      <c r="S4" s="414"/>
      <c r="T4" s="414"/>
      <c r="U4" s="414"/>
      <c r="V4" s="415"/>
    </row>
    <row r="5" spans="2:22" ht="13.5" thickBot="1" x14ac:dyDescent="0.25">
      <c r="B5" s="73" t="s">
        <v>54</v>
      </c>
      <c r="C5" s="74" t="s">
        <v>198</v>
      </c>
      <c r="D5" s="75" t="s">
        <v>38</v>
      </c>
      <c r="E5" s="76" t="s">
        <v>55</v>
      </c>
      <c r="F5" s="77" t="s">
        <v>56</v>
      </c>
      <c r="G5" s="228" t="s">
        <v>161</v>
      </c>
      <c r="H5" s="9" t="s">
        <v>899</v>
      </c>
      <c r="I5" s="447" t="s">
        <v>910</v>
      </c>
      <c r="J5" s="448"/>
      <c r="K5" s="36" t="s">
        <v>900</v>
      </c>
      <c r="M5" s="9" t="s">
        <v>54</v>
      </c>
      <c r="N5" s="10" t="s">
        <v>198</v>
      </c>
      <c r="O5" s="3" t="s">
        <v>38</v>
      </c>
      <c r="P5" s="7" t="s">
        <v>55</v>
      </c>
      <c r="Q5" s="8" t="s">
        <v>56</v>
      </c>
      <c r="R5" s="19" t="s">
        <v>161</v>
      </c>
      <c r="S5" s="37" t="s">
        <v>899</v>
      </c>
      <c r="T5" s="447" t="s">
        <v>910</v>
      </c>
      <c r="U5" s="448"/>
      <c r="V5" s="36" t="s">
        <v>900</v>
      </c>
    </row>
    <row r="6" spans="2:22" ht="13.5" customHeight="1" x14ac:dyDescent="0.2">
      <c r="B6" s="379" t="s">
        <v>721</v>
      </c>
      <c r="C6" s="382" t="s">
        <v>722</v>
      </c>
      <c r="D6" s="40" t="s">
        <v>723</v>
      </c>
      <c r="E6" s="41" t="s">
        <v>724</v>
      </c>
      <c r="F6" s="42" t="s">
        <v>725</v>
      </c>
      <c r="G6" s="229">
        <v>42736</v>
      </c>
      <c r="H6" s="43">
        <v>85</v>
      </c>
      <c r="I6" s="449"/>
      <c r="J6" s="450">
        <f>IF(I6="",0,IF(I6="●",H6,0))</f>
        <v>0</v>
      </c>
      <c r="K6" s="376" t="s">
        <v>901</v>
      </c>
      <c r="M6" s="405" t="s">
        <v>114</v>
      </c>
      <c r="N6" s="126" t="s">
        <v>427</v>
      </c>
      <c r="O6" s="89" t="s">
        <v>428</v>
      </c>
      <c r="P6" s="127" t="s">
        <v>429</v>
      </c>
      <c r="Q6" s="128" t="s">
        <v>430</v>
      </c>
      <c r="R6" s="90" t="s">
        <v>431</v>
      </c>
      <c r="S6" s="80">
        <v>142</v>
      </c>
      <c r="T6" s="449"/>
      <c r="U6" s="450">
        <f>IF(T6="",0,IF(T6="●",S6,0))</f>
        <v>0</v>
      </c>
      <c r="V6" s="417" t="s">
        <v>902</v>
      </c>
    </row>
    <row r="7" spans="2:22" x14ac:dyDescent="0.2">
      <c r="B7" s="380"/>
      <c r="C7" s="383"/>
      <c r="D7" s="44" t="s">
        <v>726</v>
      </c>
      <c r="E7" s="45" t="s">
        <v>724</v>
      </c>
      <c r="F7" s="46" t="s">
        <v>727</v>
      </c>
      <c r="G7" s="230">
        <v>39417</v>
      </c>
      <c r="H7" s="47">
        <v>579</v>
      </c>
      <c r="I7" s="449"/>
      <c r="J7" s="450">
        <f t="shared" ref="J7:J36" si="0">IF(I7="",0,IF(I7="●",H7,0))</f>
        <v>0</v>
      </c>
      <c r="K7" s="377"/>
      <c r="M7" s="406"/>
      <c r="N7" s="81" t="s">
        <v>438</v>
      </c>
      <c r="O7" s="82" t="s">
        <v>433</v>
      </c>
      <c r="P7" s="83" t="s">
        <v>440</v>
      </c>
      <c r="Q7" s="84" t="s">
        <v>439</v>
      </c>
      <c r="R7" s="85" t="s">
        <v>441</v>
      </c>
      <c r="S7" s="86">
        <v>126</v>
      </c>
      <c r="T7" s="449"/>
      <c r="U7" s="450">
        <f t="shared" ref="U7:U70" si="1">IF(T7="",0,IF(T7="●",S7,0))</f>
        <v>0</v>
      </c>
      <c r="V7" s="418"/>
    </row>
    <row r="8" spans="2:22" x14ac:dyDescent="0.2">
      <c r="B8" s="380"/>
      <c r="C8" s="383"/>
      <c r="D8" s="48" t="s">
        <v>728</v>
      </c>
      <c r="E8" s="49" t="s">
        <v>724</v>
      </c>
      <c r="F8" s="50" t="s">
        <v>729</v>
      </c>
      <c r="G8" s="231">
        <v>37895</v>
      </c>
      <c r="H8" s="47">
        <v>402</v>
      </c>
      <c r="I8" s="449"/>
      <c r="J8" s="450">
        <f t="shared" si="0"/>
        <v>0</v>
      </c>
      <c r="K8" s="377"/>
      <c r="M8" s="406"/>
      <c r="N8" s="401" t="s">
        <v>117</v>
      </c>
      <c r="O8" s="78" t="s">
        <v>236</v>
      </c>
      <c r="P8" s="78" t="s">
        <v>118</v>
      </c>
      <c r="Q8" s="87" t="s">
        <v>146</v>
      </c>
      <c r="R8" s="79" t="s">
        <v>162</v>
      </c>
      <c r="S8" s="86">
        <v>134</v>
      </c>
      <c r="T8" s="449"/>
      <c r="U8" s="450">
        <f t="shared" si="1"/>
        <v>0</v>
      </c>
      <c r="V8" s="418"/>
    </row>
    <row r="9" spans="2:22" x14ac:dyDescent="0.2">
      <c r="B9" s="380"/>
      <c r="C9" s="383"/>
      <c r="D9" s="51" t="s">
        <v>730</v>
      </c>
      <c r="E9" s="49" t="s">
        <v>724</v>
      </c>
      <c r="F9" s="50" t="s">
        <v>731</v>
      </c>
      <c r="G9" s="231">
        <v>39387</v>
      </c>
      <c r="H9" s="47">
        <v>243</v>
      </c>
      <c r="I9" s="449"/>
      <c r="J9" s="450">
        <f t="shared" si="0"/>
        <v>0</v>
      </c>
      <c r="K9" s="377"/>
      <c r="L9" s="13"/>
      <c r="M9" s="406"/>
      <c r="N9" s="399"/>
      <c r="O9" s="82" t="s">
        <v>237</v>
      </c>
      <c r="P9" s="82" t="s">
        <v>118</v>
      </c>
      <c r="Q9" s="88" t="s">
        <v>147</v>
      </c>
      <c r="R9" s="85" t="s">
        <v>163</v>
      </c>
      <c r="S9" s="86">
        <v>92</v>
      </c>
      <c r="T9" s="449"/>
      <c r="U9" s="450">
        <f t="shared" si="1"/>
        <v>0</v>
      </c>
      <c r="V9" s="418"/>
    </row>
    <row r="10" spans="2:22" x14ac:dyDescent="0.2">
      <c r="B10" s="380"/>
      <c r="C10" s="384"/>
      <c r="D10" s="51" t="s">
        <v>732</v>
      </c>
      <c r="E10" s="49" t="s">
        <v>724</v>
      </c>
      <c r="F10" s="50" t="s">
        <v>733</v>
      </c>
      <c r="G10" s="230">
        <v>42767</v>
      </c>
      <c r="H10" s="47">
        <v>142</v>
      </c>
      <c r="I10" s="449"/>
      <c r="J10" s="450">
        <f t="shared" si="0"/>
        <v>0</v>
      </c>
      <c r="K10" s="377"/>
      <c r="L10" s="13"/>
      <c r="M10" s="406"/>
      <c r="N10" s="399"/>
      <c r="O10" s="82" t="s">
        <v>238</v>
      </c>
      <c r="P10" s="82" t="s">
        <v>118</v>
      </c>
      <c r="Q10" s="88" t="s">
        <v>119</v>
      </c>
      <c r="R10" s="85" t="s">
        <v>239</v>
      </c>
      <c r="S10" s="86">
        <v>293</v>
      </c>
      <c r="T10" s="449"/>
      <c r="U10" s="450">
        <f t="shared" si="1"/>
        <v>0</v>
      </c>
      <c r="V10" s="418"/>
    </row>
    <row r="11" spans="2:22" x14ac:dyDescent="0.2">
      <c r="B11" s="380"/>
      <c r="C11" s="52" t="s">
        <v>734</v>
      </c>
      <c r="D11" s="49" t="s">
        <v>735</v>
      </c>
      <c r="E11" s="49" t="s">
        <v>736</v>
      </c>
      <c r="F11" s="50" t="s">
        <v>737</v>
      </c>
      <c r="G11" s="231">
        <v>39417</v>
      </c>
      <c r="H11" s="47">
        <v>143</v>
      </c>
      <c r="I11" s="449"/>
      <c r="J11" s="450">
        <f t="shared" si="0"/>
        <v>0</v>
      </c>
      <c r="K11" s="377"/>
      <c r="M11" s="406"/>
      <c r="N11" s="399"/>
      <c r="O11" s="82" t="s">
        <v>240</v>
      </c>
      <c r="P11" s="82" t="s">
        <v>241</v>
      </c>
      <c r="Q11" s="88" t="s">
        <v>120</v>
      </c>
      <c r="R11" s="85" t="s">
        <v>242</v>
      </c>
      <c r="S11" s="86">
        <v>155</v>
      </c>
      <c r="T11" s="449"/>
      <c r="U11" s="450">
        <f t="shared" si="1"/>
        <v>0</v>
      </c>
      <c r="V11" s="418"/>
    </row>
    <row r="12" spans="2:22" ht="13.5" thickBot="1" x14ac:dyDescent="0.25">
      <c r="B12" s="381"/>
      <c r="C12" s="53" t="s">
        <v>738</v>
      </c>
      <c r="D12" s="54" t="s">
        <v>739</v>
      </c>
      <c r="E12" s="54" t="s">
        <v>740</v>
      </c>
      <c r="F12" s="55" t="s">
        <v>741</v>
      </c>
      <c r="G12" s="232">
        <v>38412</v>
      </c>
      <c r="H12" s="56">
        <v>391</v>
      </c>
      <c r="I12" s="451"/>
      <c r="J12" s="452">
        <f t="shared" si="0"/>
        <v>0</v>
      </c>
      <c r="K12" s="377"/>
      <c r="M12" s="406"/>
      <c r="N12" s="400"/>
      <c r="O12" s="173" t="s">
        <v>243</v>
      </c>
      <c r="P12" s="82" t="s">
        <v>118</v>
      </c>
      <c r="Q12" s="88" t="s">
        <v>155</v>
      </c>
      <c r="R12" s="85" t="s">
        <v>164</v>
      </c>
      <c r="S12" s="86">
        <v>95</v>
      </c>
      <c r="T12" s="449"/>
      <c r="U12" s="450">
        <f t="shared" si="1"/>
        <v>0</v>
      </c>
      <c r="V12" s="418"/>
    </row>
    <row r="13" spans="2:22" x14ac:dyDescent="0.2">
      <c r="B13" s="379" t="s">
        <v>742</v>
      </c>
      <c r="C13" s="416" t="s">
        <v>743</v>
      </c>
      <c r="D13" s="57" t="s">
        <v>744</v>
      </c>
      <c r="E13" s="58" t="s">
        <v>745</v>
      </c>
      <c r="F13" s="42" t="s">
        <v>746</v>
      </c>
      <c r="G13" s="230">
        <v>37926</v>
      </c>
      <c r="H13" s="43">
        <v>415</v>
      </c>
      <c r="I13" s="453"/>
      <c r="J13" s="454">
        <f t="shared" si="0"/>
        <v>0</v>
      </c>
      <c r="K13" s="377"/>
      <c r="M13" s="406"/>
      <c r="N13" s="401" t="s">
        <v>121</v>
      </c>
      <c r="O13" s="215" t="s">
        <v>372</v>
      </c>
      <c r="P13" s="82" t="s">
        <v>245</v>
      </c>
      <c r="Q13" s="88" t="s">
        <v>373</v>
      </c>
      <c r="R13" s="85" t="s">
        <v>374</v>
      </c>
      <c r="S13" s="86">
        <v>192</v>
      </c>
      <c r="T13" s="449"/>
      <c r="U13" s="450">
        <f t="shared" si="1"/>
        <v>0</v>
      </c>
      <c r="V13" s="418"/>
    </row>
    <row r="14" spans="2:22" x14ac:dyDescent="0.2">
      <c r="B14" s="380"/>
      <c r="C14" s="387"/>
      <c r="D14" s="49" t="s">
        <v>747</v>
      </c>
      <c r="E14" s="49" t="s">
        <v>745</v>
      </c>
      <c r="F14" s="46" t="s">
        <v>748</v>
      </c>
      <c r="G14" s="231">
        <v>34394</v>
      </c>
      <c r="H14" s="47">
        <v>112</v>
      </c>
      <c r="I14" s="449"/>
      <c r="J14" s="455">
        <f t="shared" si="0"/>
        <v>0</v>
      </c>
      <c r="K14" s="377"/>
      <c r="M14" s="406"/>
      <c r="N14" s="399"/>
      <c r="O14" s="82" t="s">
        <v>244</v>
      </c>
      <c r="P14" s="82" t="s">
        <v>245</v>
      </c>
      <c r="Q14" s="88" t="s">
        <v>246</v>
      </c>
      <c r="R14" s="85" t="s">
        <v>247</v>
      </c>
      <c r="S14" s="86">
        <v>127</v>
      </c>
      <c r="T14" s="449"/>
      <c r="U14" s="450">
        <f t="shared" si="1"/>
        <v>0</v>
      </c>
      <c r="V14" s="418"/>
    </row>
    <row r="15" spans="2:22" x14ac:dyDescent="0.2">
      <c r="B15" s="380"/>
      <c r="C15" s="385" t="s">
        <v>749</v>
      </c>
      <c r="D15" s="49" t="s">
        <v>750</v>
      </c>
      <c r="E15" s="49" t="s">
        <v>751</v>
      </c>
      <c r="F15" s="50" t="s">
        <v>752</v>
      </c>
      <c r="G15" s="231">
        <v>39114</v>
      </c>
      <c r="H15" s="47">
        <v>161</v>
      </c>
      <c r="I15" s="449"/>
      <c r="J15" s="455">
        <f t="shared" si="0"/>
        <v>0</v>
      </c>
      <c r="K15" s="377"/>
      <c r="M15" s="406"/>
      <c r="N15" s="400"/>
      <c r="O15" s="82" t="s">
        <v>819</v>
      </c>
      <c r="P15" s="82" t="s">
        <v>245</v>
      </c>
      <c r="Q15" s="88" t="s">
        <v>826</v>
      </c>
      <c r="R15" s="85" t="s">
        <v>827</v>
      </c>
      <c r="S15" s="86">
        <v>215</v>
      </c>
      <c r="T15" s="449"/>
      <c r="U15" s="450">
        <f t="shared" si="1"/>
        <v>0</v>
      </c>
      <c r="V15" s="418"/>
    </row>
    <row r="16" spans="2:22" x14ac:dyDescent="0.2">
      <c r="B16" s="380"/>
      <c r="C16" s="387"/>
      <c r="D16" s="49" t="s">
        <v>753</v>
      </c>
      <c r="E16" s="49" t="s">
        <v>751</v>
      </c>
      <c r="F16" s="50" t="s">
        <v>754</v>
      </c>
      <c r="G16" s="231">
        <v>39569</v>
      </c>
      <c r="H16" s="47">
        <v>106</v>
      </c>
      <c r="I16" s="449"/>
      <c r="J16" s="455">
        <f t="shared" si="0"/>
        <v>0</v>
      </c>
      <c r="K16" s="377"/>
      <c r="M16" s="406"/>
      <c r="N16" s="401" t="s">
        <v>122</v>
      </c>
      <c r="O16" s="82" t="s">
        <v>248</v>
      </c>
      <c r="P16" s="82" t="s">
        <v>249</v>
      </c>
      <c r="Q16" s="88" t="s">
        <v>250</v>
      </c>
      <c r="R16" s="85" t="s">
        <v>251</v>
      </c>
      <c r="S16" s="86">
        <v>119</v>
      </c>
      <c r="T16" s="449"/>
      <c r="U16" s="450">
        <f t="shared" si="1"/>
        <v>0</v>
      </c>
      <c r="V16" s="418"/>
    </row>
    <row r="17" spans="2:22" ht="13.5" thickBot="1" x14ac:dyDescent="0.25">
      <c r="B17" s="381"/>
      <c r="C17" s="53" t="s">
        <v>755</v>
      </c>
      <c r="D17" s="54" t="s">
        <v>756</v>
      </c>
      <c r="E17" s="54" t="s">
        <v>757</v>
      </c>
      <c r="F17" s="55" t="s">
        <v>758</v>
      </c>
      <c r="G17" s="232">
        <v>39387</v>
      </c>
      <c r="H17" s="59">
        <v>504</v>
      </c>
      <c r="I17" s="456"/>
      <c r="J17" s="457">
        <f t="shared" si="0"/>
        <v>0</v>
      </c>
      <c r="K17" s="377"/>
      <c r="M17" s="406"/>
      <c r="N17" s="399"/>
      <c r="O17" s="78" t="s">
        <v>552</v>
      </c>
      <c r="P17" s="82" t="s">
        <v>249</v>
      </c>
      <c r="Q17" s="88" t="s">
        <v>553</v>
      </c>
      <c r="R17" s="174" t="s">
        <v>554</v>
      </c>
      <c r="S17" s="86">
        <v>639</v>
      </c>
      <c r="T17" s="449"/>
      <c r="U17" s="450">
        <f t="shared" si="1"/>
        <v>0</v>
      </c>
      <c r="V17" s="418"/>
    </row>
    <row r="18" spans="2:22" ht="13.5" thickBot="1" x14ac:dyDescent="0.25">
      <c r="B18" s="60" t="s">
        <v>759</v>
      </c>
      <c r="C18" s="61" t="s">
        <v>760</v>
      </c>
      <c r="D18" s="62" t="s">
        <v>761</v>
      </c>
      <c r="E18" s="62" t="s">
        <v>762</v>
      </c>
      <c r="F18" s="63" t="s">
        <v>763</v>
      </c>
      <c r="G18" s="233">
        <v>43862</v>
      </c>
      <c r="H18" s="64">
        <v>460</v>
      </c>
      <c r="I18" s="467"/>
      <c r="J18" s="468">
        <f t="shared" si="0"/>
        <v>0</v>
      </c>
      <c r="K18" s="377"/>
      <c r="M18" s="406"/>
      <c r="N18" s="399"/>
      <c r="O18" s="78" t="s">
        <v>186</v>
      </c>
      <c r="P18" s="82" t="s">
        <v>249</v>
      </c>
      <c r="Q18" s="88" t="s">
        <v>252</v>
      </c>
      <c r="R18" s="85" t="s">
        <v>194</v>
      </c>
      <c r="S18" s="86">
        <v>362</v>
      </c>
      <c r="T18" s="449"/>
      <c r="U18" s="450">
        <f t="shared" si="1"/>
        <v>0</v>
      </c>
      <c r="V18" s="418"/>
    </row>
    <row r="19" spans="2:22" ht="13" customHeight="1" x14ac:dyDescent="0.2">
      <c r="B19" s="388" t="s">
        <v>764</v>
      </c>
      <c r="C19" s="416" t="s">
        <v>765</v>
      </c>
      <c r="D19" s="41" t="s">
        <v>703</v>
      </c>
      <c r="E19" s="41" t="s">
        <v>766</v>
      </c>
      <c r="F19" s="42" t="s">
        <v>767</v>
      </c>
      <c r="G19" s="229">
        <v>39661</v>
      </c>
      <c r="H19" s="43">
        <v>362</v>
      </c>
      <c r="I19" s="453"/>
      <c r="J19" s="454">
        <f t="shared" si="0"/>
        <v>0</v>
      </c>
      <c r="K19" s="377"/>
      <c r="M19" s="406"/>
      <c r="N19" s="399"/>
      <c r="O19" s="78" t="s">
        <v>405</v>
      </c>
      <c r="P19" s="82" t="s">
        <v>249</v>
      </c>
      <c r="Q19" s="88" t="s">
        <v>406</v>
      </c>
      <c r="R19" s="85" t="s">
        <v>407</v>
      </c>
      <c r="S19" s="86">
        <v>279</v>
      </c>
      <c r="T19" s="449"/>
      <c r="U19" s="450">
        <f t="shared" si="1"/>
        <v>0</v>
      </c>
      <c r="V19" s="418"/>
    </row>
    <row r="20" spans="2:22" ht="13.5" customHeight="1" x14ac:dyDescent="0.2">
      <c r="B20" s="389"/>
      <c r="C20" s="386"/>
      <c r="D20" s="49" t="s">
        <v>704</v>
      </c>
      <c r="E20" s="49" t="s">
        <v>766</v>
      </c>
      <c r="F20" s="50" t="s">
        <v>768</v>
      </c>
      <c r="G20" s="231">
        <v>39508</v>
      </c>
      <c r="H20" s="47">
        <v>286</v>
      </c>
      <c r="I20" s="449"/>
      <c r="J20" s="455">
        <f t="shared" si="0"/>
        <v>0</v>
      </c>
      <c r="K20" s="377"/>
      <c r="M20" s="406"/>
      <c r="N20" s="399"/>
      <c r="O20" s="78" t="s">
        <v>884</v>
      </c>
      <c r="P20" s="82" t="s">
        <v>249</v>
      </c>
      <c r="Q20" s="88" t="s">
        <v>885</v>
      </c>
      <c r="R20" s="85" t="s">
        <v>886</v>
      </c>
      <c r="S20" s="86">
        <v>1293</v>
      </c>
      <c r="T20" s="449"/>
      <c r="U20" s="450">
        <f t="shared" si="1"/>
        <v>0</v>
      </c>
      <c r="V20" s="418"/>
    </row>
    <row r="21" spans="2:22" ht="13.5" customHeight="1" x14ac:dyDescent="0.2">
      <c r="B21" s="389"/>
      <c r="C21" s="386"/>
      <c r="D21" s="49" t="s">
        <v>705</v>
      </c>
      <c r="E21" s="49" t="s">
        <v>766</v>
      </c>
      <c r="F21" s="50" t="s">
        <v>769</v>
      </c>
      <c r="G21" s="231">
        <v>41699</v>
      </c>
      <c r="H21" s="47">
        <v>248</v>
      </c>
      <c r="I21" s="449"/>
      <c r="J21" s="455">
        <f t="shared" si="0"/>
        <v>0</v>
      </c>
      <c r="K21" s="377"/>
      <c r="M21" s="406"/>
      <c r="N21" s="399"/>
      <c r="O21" s="78" t="s">
        <v>168</v>
      </c>
      <c r="P21" s="82" t="s">
        <v>249</v>
      </c>
      <c r="Q21" s="88" t="s">
        <v>253</v>
      </c>
      <c r="R21" s="175" t="s">
        <v>254</v>
      </c>
      <c r="S21" s="86">
        <v>232</v>
      </c>
      <c r="T21" s="449"/>
      <c r="U21" s="450">
        <f t="shared" si="1"/>
        <v>0</v>
      </c>
      <c r="V21" s="418"/>
    </row>
    <row r="22" spans="2:22" x14ac:dyDescent="0.2">
      <c r="B22" s="389"/>
      <c r="C22" s="386"/>
      <c r="D22" s="49" t="s">
        <v>706</v>
      </c>
      <c r="E22" s="49" t="s">
        <v>766</v>
      </c>
      <c r="F22" s="50" t="s">
        <v>770</v>
      </c>
      <c r="G22" s="231">
        <v>39264</v>
      </c>
      <c r="H22" s="47">
        <v>248</v>
      </c>
      <c r="I22" s="449"/>
      <c r="J22" s="455">
        <f t="shared" si="0"/>
        <v>0</v>
      </c>
      <c r="K22" s="377"/>
      <c r="M22" s="406"/>
      <c r="N22" s="400"/>
      <c r="O22" s="82" t="s">
        <v>173</v>
      </c>
      <c r="P22" s="82" t="s">
        <v>249</v>
      </c>
      <c r="Q22" s="88" t="s">
        <v>255</v>
      </c>
      <c r="R22" s="85" t="s">
        <v>165</v>
      </c>
      <c r="S22" s="86">
        <v>153</v>
      </c>
      <c r="T22" s="449"/>
      <c r="U22" s="450">
        <f t="shared" si="1"/>
        <v>0</v>
      </c>
      <c r="V22" s="418"/>
    </row>
    <row r="23" spans="2:22" x14ac:dyDescent="0.2">
      <c r="B23" s="389"/>
      <c r="C23" s="387"/>
      <c r="D23" s="49" t="s">
        <v>707</v>
      </c>
      <c r="E23" s="49" t="s">
        <v>766</v>
      </c>
      <c r="F23" s="50" t="s">
        <v>771</v>
      </c>
      <c r="G23" s="231">
        <v>40817</v>
      </c>
      <c r="H23" s="47">
        <v>66</v>
      </c>
      <c r="I23" s="449"/>
      <c r="J23" s="455">
        <f t="shared" si="0"/>
        <v>0</v>
      </c>
      <c r="K23" s="377"/>
      <c r="M23" s="406"/>
      <c r="N23" s="401" t="s">
        <v>115</v>
      </c>
      <c r="O23" s="82" t="s">
        <v>875</v>
      </c>
      <c r="P23" s="82" t="s">
        <v>257</v>
      </c>
      <c r="Q23" s="88" t="s">
        <v>882</v>
      </c>
      <c r="R23" s="85" t="s">
        <v>883</v>
      </c>
      <c r="S23" s="86">
        <v>355</v>
      </c>
      <c r="T23" s="449"/>
      <c r="U23" s="450">
        <f t="shared" si="1"/>
        <v>0</v>
      </c>
      <c r="V23" s="418"/>
    </row>
    <row r="24" spans="2:22" x14ac:dyDescent="0.2">
      <c r="B24" s="389"/>
      <c r="C24" s="385" t="s">
        <v>772</v>
      </c>
      <c r="D24" s="49" t="s">
        <v>773</v>
      </c>
      <c r="E24" s="49" t="s">
        <v>774</v>
      </c>
      <c r="F24" s="50" t="s">
        <v>775</v>
      </c>
      <c r="G24" s="231">
        <v>43160</v>
      </c>
      <c r="H24" s="47">
        <v>344</v>
      </c>
      <c r="I24" s="449"/>
      <c r="J24" s="455">
        <f t="shared" si="0"/>
        <v>0</v>
      </c>
      <c r="K24" s="377"/>
      <c r="M24" s="406"/>
      <c r="N24" s="399"/>
      <c r="O24" s="82" t="s">
        <v>416</v>
      </c>
      <c r="P24" s="82" t="s">
        <v>257</v>
      </c>
      <c r="Q24" s="88" t="s">
        <v>417</v>
      </c>
      <c r="R24" s="85" t="s">
        <v>418</v>
      </c>
      <c r="S24" s="86">
        <v>477</v>
      </c>
      <c r="T24" s="449"/>
      <c r="U24" s="450">
        <f t="shared" si="1"/>
        <v>0</v>
      </c>
      <c r="V24" s="418"/>
    </row>
    <row r="25" spans="2:22" x14ac:dyDescent="0.2">
      <c r="B25" s="389"/>
      <c r="C25" s="386"/>
      <c r="D25" s="49" t="s">
        <v>776</v>
      </c>
      <c r="E25" s="49" t="s">
        <v>774</v>
      </c>
      <c r="F25" s="50" t="s">
        <v>777</v>
      </c>
      <c r="G25" s="231">
        <v>43556</v>
      </c>
      <c r="H25" s="47">
        <v>365</v>
      </c>
      <c r="I25" s="449"/>
      <c r="J25" s="455">
        <f t="shared" si="0"/>
        <v>0</v>
      </c>
      <c r="K25" s="377"/>
      <c r="M25" s="406"/>
      <c r="N25" s="399"/>
      <c r="O25" s="82" t="s">
        <v>135</v>
      </c>
      <c r="P25" s="82" t="s">
        <v>257</v>
      </c>
      <c r="Q25" s="88" t="s">
        <v>136</v>
      </c>
      <c r="R25" s="85" t="s">
        <v>222</v>
      </c>
      <c r="S25" s="86">
        <v>243</v>
      </c>
      <c r="T25" s="449"/>
      <c r="U25" s="450">
        <f t="shared" si="1"/>
        <v>0</v>
      </c>
      <c r="V25" s="418"/>
    </row>
    <row r="26" spans="2:22" x14ac:dyDescent="0.2">
      <c r="B26" s="389"/>
      <c r="C26" s="386"/>
      <c r="D26" s="49" t="s">
        <v>870</v>
      </c>
      <c r="E26" s="49" t="s">
        <v>778</v>
      </c>
      <c r="F26" s="50" t="s">
        <v>871</v>
      </c>
      <c r="G26" s="231">
        <v>45413</v>
      </c>
      <c r="H26" s="47">
        <v>118</v>
      </c>
      <c r="I26" s="449"/>
      <c r="J26" s="455">
        <f t="shared" si="0"/>
        <v>0</v>
      </c>
      <c r="K26" s="377"/>
      <c r="M26" s="406"/>
      <c r="N26" s="399"/>
      <c r="O26" s="82" t="s">
        <v>280</v>
      </c>
      <c r="P26" s="82" t="s">
        <v>257</v>
      </c>
      <c r="Q26" s="88" t="s">
        <v>299</v>
      </c>
      <c r="R26" s="85" t="s">
        <v>300</v>
      </c>
      <c r="S26" s="86">
        <v>57</v>
      </c>
      <c r="T26" s="449"/>
      <c r="U26" s="450">
        <f t="shared" si="1"/>
        <v>0</v>
      </c>
      <c r="V26" s="418"/>
    </row>
    <row r="27" spans="2:22" x14ac:dyDescent="0.2">
      <c r="B27" s="389"/>
      <c r="C27" s="386"/>
      <c r="D27" s="49" t="s">
        <v>710</v>
      </c>
      <c r="E27" s="49" t="s">
        <v>778</v>
      </c>
      <c r="F27" s="50" t="s">
        <v>779</v>
      </c>
      <c r="G27" s="231">
        <v>41944</v>
      </c>
      <c r="H27" s="47">
        <v>255</v>
      </c>
      <c r="I27" s="449"/>
      <c r="J27" s="455">
        <f t="shared" si="0"/>
        <v>0</v>
      </c>
      <c r="K27" s="377"/>
      <c r="M27" s="406"/>
      <c r="N27" s="399"/>
      <c r="O27" s="82" t="s">
        <v>281</v>
      </c>
      <c r="P27" s="82" t="s">
        <v>257</v>
      </c>
      <c r="Q27" s="88" t="s">
        <v>301</v>
      </c>
      <c r="R27" s="85" t="s">
        <v>218</v>
      </c>
      <c r="S27" s="86">
        <v>94</v>
      </c>
      <c r="T27" s="449"/>
      <c r="U27" s="450">
        <f t="shared" si="1"/>
        <v>0</v>
      </c>
      <c r="V27" s="418"/>
    </row>
    <row r="28" spans="2:22" ht="13.5" thickBot="1" x14ac:dyDescent="0.25">
      <c r="B28" s="389"/>
      <c r="C28" s="386"/>
      <c r="D28" s="49" t="s">
        <v>711</v>
      </c>
      <c r="E28" s="49" t="s">
        <v>778</v>
      </c>
      <c r="F28" s="50" t="s">
        <v>780</v>
      </c>
      <c r="G28" s="231">
        <v>41306</v>
      </c>
      <c r="H28" s="47">
        <v>150</v>
      </c>
      <c r="I28" s="449"/>
      <c r="J28" s="455">
        <f t="shared" si="0"/>
        <v>0</v>
      </c>
      <c r="K28" s="377"/>
      <c r="M28" s="407"/>
      <c r="N28" s="176"/>
      <c r="O28" s="176" t="s">
        <v>256</v>
      </c>
      <c r="P28" s="176" t="s">
        <v>257</v>
      </c>
      <c r="Q28" s="177" t="s">
        <v>116</v>
      </c>
      <c r="R28" s="178" t="s">
        <v>229</v>
      </c>
      <c r="S28" s="179">
        <v>845</v>
      </c>
      <c r="T28" s="451"/>
      <c r="U28" s="452">
        <f t="shared" si="1"/>
        <v>0</v>
      </c>
      <c r="V28" s="418"/>
    </row>
    <row r="29" spans="2:22" x14ac:dyDescent="0.2">
      <c r="B29" s="389"/>
      <c r="C29" s="386"/>
      <c r="D29" s="49" t="s">
        <v>781</v>
      </c>
      <c r="E29" s="49" t="s">
        <v>778</v>
      </c>
      <c r="F29" s="50" t="s">
        <v>782</v>
      </c>
      <c r="G29" s="231">
        <v>39479</v>
      </c>
      <c r="H29" s="47">
        <v>52</v>
      </c>
      <c r="I29" s="449"/>
      <c r="J29" s="455">
        <f t="shared" si="0"/>
        <v>0</v>
      </c>
      <c r="K29" s="377"/>
      <c r="M29" s="405" t="s">
        <v>139</v>
      </c>
      <c r="N29" s="398" t="s">
        <v>190</v>
      </c>
      <c r="O29" s="89" t="s">
        <v>189</v>
      </c>
      <c r="P29" s="89" t="s">
        <v>266</v>
      </c>
      <c r="Q29" s="180" t="s">
        <v>267</v>
      </c>
      <c r="R29" s="90" t="s">
        <v>191</v>
      </c>
      <c r="S29" s="80">
        <v>110</v>
      </c>
      <c r="T29" s="453"/>
      <c r="U29" s="454">
        <f t="shared" si="1"/>
        <v>0</v>
      </c>
      <c r="V29" s="418"/>
    </row>
    <row r="30" spans="2:22" x14ac:dyDescent="0.2">
      <c r="B30" s="389"/>
      <c r="C30" s="387"/>
      <c r="D30" s="49" t="s">
        <v>783</v>
      </c>
      <c r="E30" s="49" t="s">
        <v>774</v>
      </c>
      <c r="F30" s="50" t="s">
        <v>784</v>
      </c>
      <c r="G30" s="231">
        <v>44105</v>
      </c>
      <c r="H30" s="47">
        <v>268</v>
      </c>
      <c r="I30" s="449"/>
      <c r="J30" s="455">
        <f t="shared" si="0"/>
        <v>0</v>
      </c>
      <c r="K30" s="377"/>
      <c r="M30" s="406"/>
      <c r="N30" s="399"/>
      <c r="O30" s="213" t="s">
        <v>187</v>
      </c>
      <c r="P30" s="82" t="s">
        <v>268</v>
      </c>
      <c r="Q30" s="88" t="s">
        <v>269</v>
      </c>
      <c r="R30" s="85" t="s">
        <v>192</v>
      </c>
      <c r="S30" s="86">
        <v>97</v>
      </c>
      <c r="T30" s="449"/>
      <c r="U30" s="455">
        <f t="shared" si="1"/>
        <v>0</v>
      </c>
      <c r="V30" s="418"/>
    </row>
    <row r="31" spans="2:22" x14ac:dyDescent="0.2">
      <c r="B31" s="389"/>
      <c r="C31" s="65" t="s">
        <v>785</v>
      </c>
      <c r="D31" s="49" t="s">
        <v>786</v>
      </c>
      <c r="E31" s="49" t="s">
        <v>787</v>
      </c>
      <c r="F31" s="50" t="s">
        <v>788</v>
      </c>
      <c r="G31" s="231">
        <v>39052</v>
      </c>
      <c r="H31" s="47">
        <v>421</v>
      </c>
      <c r="I31" s="449"/>
      <c r="J31" s="455">
        <f t="shared" si="0"/>
        <v>0</v>
      </c>
      <c r="K31" s="377"/>
      <c r="M31" s="406"/>
      <c r="N31" s="400"/>
      <c r="O31" s="82" t="s">
        <v>270</v>
      </c>
      <c r="P31" s="82" t="s">
        <v>271</v>
      </c>
      <c r="Q31" s="88" t="s">
        <v>188</v>
      </c>
      <c r="R31" s="85" t="s">
        <v>193</v>
      </c>
      <c r="S31" s="86">
        <v>114</v>
      </c>
      <c r="T31" s="449"/>
      <c r="U31" s="455">
        <f t="shared" si="1"/>
        <v>0</v>
      </c>
      <c r="V31" s="418"/>
    </row>
    <row r="32" spans="2:22" x14ac:dyDescent="0.2">
      <c r="B32" s="389"/>
      <c r="C32" s="385" t="s">
        <v>789</v>
      </c>
      <c r="D32" s="49" t="s">
        <v>715</v>
      </c>
      <c r="E32" s="49" t="s">
        <v>790</v>
      </c>
      <c r="F32" s="50" t="s">
        <v>791</v>
      </c>
      <c r="G32" s="231">
        <v>39479</v>
      </c>
      <c r="H32" s="47">
        <v>306</v>
      </c>
      <c r="I32" s="449"/>
      <c r="J32" s="455">
        <f t="shared" si="0"/>
        <v>0</v>
      </c>
      <c r="K32" s="377"/>
      <c r="M32" s="406"/>
      <c r="N32" s="401" t="s">
        <v>143</v>
      </c>
      <c r="O32" s="78" t="s">
        <v>272</v>
      </c>
      <c r="P32" s="78" t="s">
        <v>273</v>
      </c>
      <c r="Q32" s="87" t="s">
        <v>142</v>
      </c>
      <c r="R32" s="181" t="s">
        <v>166</v>
      </c>
      <c r="S32" s="86">
        <v>120</v>
      </c>
      <c r="T32" s="449"/>
      <c r="U32" s="455">
        <f t="shared" si="1"/>
        <v>0</v>
      </c>
      <c r="V32" s="418"/>
    </row>
    <row r="33" spans="2:22" x14ac:dyDescent="0.2">
      <c r="B33" s="389"/>
      <c r="C33" s="386"/>
      <c r="D33" s="49" t="s">
        <v>716</v>
      </c>
      <c r="E33" s="49" t="s">
        <v>790</v>
      </c>
      <c r="F33" s="50" t="s">
        <v>792</v>
      </c>
      <c r="G33" s="231">
        <v>39479</v>
      </c>
      <c r="H33" s="47">
        <v>235</v>
      </c>
      <c r="I33" s="449"/>
      <c r="J33" s="455">
        <f t="shared" si="0"/>
        <v>0</v>
      </c>
      <c r="K33" s="377"/>
      <c r="M33" s="406"/>
      <c r="N33" s="399"/>
      <c r="O33" s="182" t="s">
        <v>313</v>
      </c>
      <c r="P33" s="78" t="s">
        <v>273</v>
      </c>
      <c r="Q33" s="183" t="s">
        <v>314</v>
      </c>
      <c r="R33" s="184" t="s">
        <v>315</v>
      </c>
      <c r="S33" s="86">
        <v>121</v>
      </c>
      <c r="T33" s="449"/>
      <c r="U33" s="455">
        <f t="shared" si="1"/>
        <v>0</v>
      </c>
      <c r="V33" s="418"/>
    </row>
    <row r="34" spans="2:22" ht="13.5" thickBot="1" x14ac:dyDescent="0.25">
      <c r="B34" s="389"/>
      <c r="C34" s="387"/>
      <c r="D34" s="49" t="s">
        <v>717</v>
      </c>
      <c r="E34" s="49" t="s">
        <v>790</v>
      </c>
      <c r="F34" s="50" t="s">
        <v>793</v>
      </c>
      <c r="G34" s="231">
        <v>39569</v>
      </c>
      <c r="H34" s="47">
        <v>404</v>
      </c>
      <c r="I34" s="449"/>
      <c r="J34" s="455">
        <f t="shared" si="0"/>
        <v>0</v>
      </c>
      <c r="K34" s="377"/>
      <c r="M34" s="407"/>
      <c r="N34" s="411"/>
      <c r="O34" s="185" t="s">
        <v>274</v>
      </c>
      <c r="P34" s="185" t="s">
        <v>275</v>
      </c>
      <c r="Q34" s="186" t="s">
        <v>144</v>
      </c>
      <c r="R34" s="187" t="s">
        <v>167</v>
      </c>
      <c r="S34" s="179">
        <v>110</v>
      </c>
      <c r="T34" s="456"/>
      <c r="U34" s="457">
        <f t="shared" si="1"/>
        <v>0</v>
      </c>
      <c r="V34" s="418"/>
    </row>
    <row r="35" spans="2:22" x14ac:dyDescent="0.2">
      <c r="B35" s="389"/>
      <c r="C35" s="66" t="s">
        <v>794</v>
      </c>
      <c r="D35" s="67" t="s">
        <v>718</v>
      </c>
      <c r="E35" s="67" t="s">
        <v>795</v>
      </c>
      <c r="F35" s="68" t="s">
        <v>796</v>
      </c>
      <c r="G35" s="234">
        <v>39814</v>
      </c>
      <c r="H35" s="47">
        <v>100</v>
      </c>
      <c r="I35" s="449"/>
      <c r="J35" s="455">
        <f t="shared" si="0"/>
        <v>0</v>
      </c>
      <c r="K35" s="377"/>
      <c r="M35" s="405" t="s">
        <v>140</v>
      </c>
      <c r="N35" s="398" t="s">
        <v>389</v>
      </c>
      <c r="O35" s="89" t="s">
        <v>382</v>
      </c>
      <c r="P35" s="89" t="s">
        <v>386</v>
      </c>
      <c r="Q35" s="180" t="s">
        <v>388</v>
      </c>
      <c r="R35" s="188" t="s">
        <v>390</v>
      </c>
      <c r="S35" s="214">
        <v>67</v>
      </c>
      <c r="T35" s="458"/>
      <c r="U35" s="459">
        <f t="shared" si="1"/>
        <v>0</v>
      </c>
      <c r="V35" s="418"/>
    </row>
    <row r="36" spans="2:22" ht="13.5" thickBot="1" x14ac:dyDescent="0.25">
      <c r="B36" s="390"/>
      <c r="C36" s="53" t="s">
        <v>797</v>
      </c>
      <c r="D36" s="54" t="s">
        <v>798</v>
      </c>
      <c r="E36" s="54" t="s">
        <v>799</v>
      </c>
      <c r="F36" s="55" t="s">
        <v>800</v>
      </c>
      <c r="G36" s="232">
        <v>42370</v>
      </c>
      <c r="H36" s="59">
        <v>451</v>
      </c>
      <c r="I36" s="456"/>
      <c r="J36" s="457">
        <f t="shared" si="0"/>
        <v>0</v>
      </c>
      <c r="K36" s="378"/>
      <c r="M36" s="406"/>
      <c r="N36" s="399"/>
      <c r="O36" s="78" t="s">
        <v>383</v>
      </c>
      <c r="P36" s="78" t="s">
        <v>384</v>
      </c>
      <c r="Q36" s="87" t="s">
        <v>387</v>
      </c>
      <c r="R36" s="181" t="s">
        <v>391</v>
      </c>
      <c r="S36" s="195">
        <v>97</v>
      </c>
      <c r="T36" s="449"/>
      <c r="U36" s="450">
        <f t="shared" si="1"/>
        <v>0</v>
      </c>
      <c r="V36" s="418"/>
    </row>
    <row r="37" spans="2:22" ht="13.5" thickBot="1" x14ac:dyDescent="0.25">
      <c r="B37" s="38"/>
      <c r="C37" s="39"/>
      <c r="G37" s="119"/>
      <c r="I37" s="283"/>
      <c r="J37" s="283"/>
      <c r="K37" s="39"/>
      <c r="M37" s="406"/>
      <c r="N37" s="400"/>
      <c r="O37" s="78" t="s">
        <v>381</v>
      </c>
      <c r="P37" s="78" t="s">
        <v>384</v>
      </c>
      <c r="Q37" s="87" t="s">
        <v>385</v>
      </c>
      <c r="R37" s="181" t="s">
        <v>392</v>
      </c>
      <c r="S37" s="195">
        <v>339</v>
      </c>
      <c r="T37" s="449"/>
      <c r="U37" s="450">
        <f t="shared" si="1"/>
        <v>0</v>
      </c>
      <c r="V37" s="418"/>
    </row>
    <row r="38" spans="2:22" ht="13.5" thickBot="1" x14ac:dyDescent="0.25">
      <c r="B38" s="413" t="s">
        <v>806</v>
      </c>
      <c r="C38" s="414"/>
      <c r="D38" s="414"/>
      <c r="E38" s="414"/>
      <c r="F38" s="414"/>
      <c r="G38" s="414"/>
      <c r="H38" s="414"/>
      <c r="I38" s="414"/>
      <c r="J38" s="414"/>
      <c r="K38" s="415"/>
      <c r="M38" s="406"/>
      <c r="N38" s="401" t="s">
        <v>143</v>
      </c>
      <c r="O38" s="78" t="s">
        <v>357</v>
      </c>
      <c r="P38" s="78" t="s">
        <v>359</v>
      </c>
      <c r="Q38" s="87" t="s">
        <v>361</v>
      </c>
      <c r="R38" s="181" t="s">
        <v>362</v>
      </c>
      <c r="S38" s="195">
        <v>121</v>
      </c>
      <c r="T38" s="449"/>
      <c r="U38" s="450">
        <f t="shared" si="1"/>
        <v>0</v>
      </c>
      <c r="V38" s="418"/>
    </row>
    <row r="39" spans="2:22" ht="13.5" thickBot="1" x14ac:dyDescent="0.25">
      <c r="B39" s="9" t="s">
        <v>54</v>
      </c>
      <c r="C39" s="10" t="s">
        <v>198</v>
      </c>
      <c r="D39" s="3" t="s">
        <v>38</v>
      </c>
      <c r="E39" s="7" t="s">
        <v>55</v>
      </c>
      <c r="F39" s="8" t="s">
        <v>56</v>
      </c>
      <c r="G39" s="19" t="s">
        <v>161</v>
      </c>
      <c r="H39" s="37" t="s">
        <v>899</v>
      </c>
      <c r="I39" s="447" t="s">
        <v>910</v>
      </c>
      <c r="J39" s="448"/>
      <c r="K39" s="36" t="s">
        <v>900</v>
      </c>
      <c r="M39" s="406"/>
      <c r="N39" s="400"/>
      <c r="O39" s="82" t="s">
        <v>358</v>
      </c>
      <c r="P39" s="82" t="s">
        <v>360</v>
      </c>
      <c r="Q39" s="88" t="s">
        <v>363</v>
      </c>
      <c r="R39" s="189" t="s">
        <v>364</v>
      </c>
      <c r="S39" s="195">
        <v>121</v>
      </c>
      <c r="T39" s="449"/>
      <c r="U39" s="450">
        <f t="shared" si="1"/>
        <v>0</v>
      </c>
      <c r="V39" s="418"/>
    </row>
    <row r="40" spans="2:22" x14ac:dyDescent="0.2">
      <c r="B40" s="373" t="s">
        <v>39</v>
      </c>
      <c r="C40" s="368" t="s">
        <v>62</v>
      </c>
      <c r="D40" s="161" t="s">
        <v>64</v>
      </c>
      <c r="E40" s="161" t="s">
        <v>63</v>
      </c>
      <c r="F40" s="170" t="s">
        <v>201</v>
      </c>
      <c r="G40" s="235">
        <v>40817</v>
      </c>
      <c r="H40" s="208">
        <v>48</v>
      </c>
      <c r="I40" s="453"/>
      <c r="J40" s="455">
        <f>IF(I40="",0,IF(I40="●",H40,0))</f>
        <v>0</v>
      </c>
      <c r="K40" s="391" t="s">
        <v>903</v>
      </c>
      <c r="M40" s="406"/>
      <c r="N40" s="81" t="s">
        <v>352</v>
      </c>
      <c r="O40" s="182" t="s">
        <v>353</v>
      </c>
      <c r="P40" s="182" t="s">
        <v>354</v>
      </c>
      <c r="Q40" s="183" t="s">
        <v>355</v>
      </c>
      <c r="R40" s="184" t="s">
        <v>356</v>
      </c>
      <c r="S40" s="216">
        <v>192</v>
      </c>
      <c r="T40" s="449"/>
      <c r="U40" s="450">
        <f t="shared" si="1"/>
        <v>0</v>
      </c>
      <c r="V40" s="418"/>
    </row>
    <row r="41" spans="2:22" x14ac:dyDescent="0.2">
      <c r="B41" s="374"/>
      <c r="C41" s="370"/>
      <c r="D41" s="140" t="s">
        <v>203</v>
      </c>
      <c r="E41" s="140" t="s">
        <v>63</v>
      </c>
      <c r="F41" s="144" t="s">
        <v>204</v>
      </c>
      <c r="G41" s="236">
        <v>41122</v>
      </c>
      <c r="H41" s="207">
        <v>48</v>
      </c>
      <c r="I41" s="449"/>
      <c r="J41" s="455">
        <f t="shared" ref="J41:J104" si="2">IF(I41="",0,IF(I41="●",H41,0))</f>
        <v>0</v>
      </c>
      <c r="K41" s="392"/>
      <c r="M41" s="406"/>
      <c r="N41" s="81" t="s">
        <v>837</v>
      </c>
      <c r="O41" s="82" t="s">
        <v>820</v>
      </c>
      <c r="P41" s="82" t="s">
        <v>828</v>
      </c>
      <c r="Q41" s="88" t="s">
        <v>829</v>
      </c>
      <c r="R41" s="189" t="s">
        <v>831</v>
      </c>
      <c r="S41" s="216">
        <v>203</v>
      </c>
      <c r="T41" s="449"/>
      <c r="U41" s="450">
        <f t="shared" si="1"/>
        <v>0</v>
      </c>
      <c r="V41" s="418"/>
    </row>
    <row r="42" spans="2:22" ht="13.5" thickBot="1" x14ac:dyDescent="0.25">
      <c r="B42" s="374"/>
      <c r="C42" s="369"/>
      <c r="D42" s="140" t="s">
        <v>0</v>
      </c>
      <c r="E42" s="140" t="s">
        <v>63</v>
      </c>
      <c r="F42" s="144" t="s">
        <v>202</v>
      </c>
      <c r="G42" s="236">
        <v>37712</v>
      </c>
      <c r="H42" s="207">
        <v>37</v>
      </c>
      <c r="I42" s="449"/>
      <c r="J42" s="455">
        <f t="shared" si="2"/>
        <v>0</v>
      </c>
      <c r="K42" s="392"/>
      <c r="M42" s="407"/>
      <c r="N42" s="138" t="s">
        <v>838</v>
      </c>
      <c r="O42" s="185" t="s">
        <v>821</v>
      </c>
      <c r="P42" s="185" t="s">
        <v>833</v>
      </c>
      <c r="Q42" s="186" t="s">
        <v>830</v>
      </c>
      <c r="R42" s="187" t="s">
        <v>832</v>
      </c>
      <c r="S42" s="199">
        <v>172</v>
      </c>
      <c r="T42" s="451"/>
      <c r="U42" s="452">
        <f t="shared" si="1"/>
        <v>0</v>
      </c>
      <c r="V42" s="418"/>
    </row>
    <row r="43" spans="2:22" x14ac:dyDescent="0.2">
      <c r="B43" s="374"/>
      <c r="C43" s="371" t="s">
        <v>72</v>
      </c>
      <c r="D43" s="140" t="s">
        <v>5</v>
      </c>
      <c r="E43" s="141" t="s">
        <v>73</v>
      </c>
      <c r="F43" s="142" t="s">
        <v>74</v>
      </c>
      <c r="G43" s="236">
        <v>39569</v>
      </c>
      <c r="H43" s="207">
        <v>111</v>
      </c>
      <c r="I43" s="449"/>
      <c r="J43" s="455">
        <f t="shared" si="2"/>
        <v>0</v>
      </c>
      <c r="K43" s="392"/>
      <c r="M43" s="405" t="s">
        <v>344</v>
      </c>
      <c r="N43" s="398" t="s">
        <v>342</v>
      </c>
      <c r="O43" s="89" t="s">
        <v>348</v>
      </c>
      <c r="P43" s="217" t="s">
        <v>345</v>
      </c>
      <c r="Q43" s="180" t="s">
        <v>338</v>
      </c>
      <c r="R43" s="245">
        <v>38047</v>
      </c>
      <c r="S43" s="214">
        <v>92</v>
      </c>
      <c r="T43" s="460"/>
      <c r="U43" s="454">
        <f t="shared" si="1"/>
        <v>0</v>
      </c>
      <c r="V43" s="418"/>
    </row>
    <row r="44" spans="2:22" x14ac:dyDescent="0.2">
      <c r="B44" s="374"/>
      <c r="C44" s="370"/>
      <c r="D44" s="148" t="s">
        <v>539</v>
      </c>
      <c r="E44" s="141" t="s">
        <v>73</v>
      </c>
      <c r="F44" s="142" t="s">
        <v>206</v>
      </c>
      <c r="G44" s="236">
        <v>39965</v>
      </c>
      <c r="H44" s="207">
        <v>121</v>
      </c>
      <c r="I44" s="449"/>
      <c r="J44" s="455">
        <f t="shared" si="2"/>
        <v>0</v>
      </c>
      <c r="K44" s="392"/>
      <c r="M44" s="406"/>
      <c r="N44" s="399"/>
      <c r="O44" s="82" t="s">
        <v>349</v>
      </c>
      <c r="P44" s="190" t="s">
        <v>345</v>
      </c>
      <c r="Q44" s="88" t="s">
        <v>339</v>
      </c>
      <c r="R44" s="244">
        <v>36861</v>
      </c>
      <c r="S44" s="195">
        <v>17</v>
      </c>
      <c r="T44" s="461"/>
      <c r="U44" s="455">
        <f t="shared" si="1"/>
        <v>0</v>
      </c>
      <c r="V44" s="418"/>
    </row>
    <row r="45" spans="2:22" x14ac:dyDescent="0.2">
      <c r="B45" s="374"/>
      <c r="C45" s="369"/>
      <c r="D45" s="140" t="s">
        <v>6</v>
      </c>
      <c r="E45" s="145" t="s">
        <v>73</v>
      </c>
      <c r="F45" s="146" t="s">
        <v>75</v>
      </c>
      <c r="G45" s="236">
        <v>37408</v>
      </c>
      <c r="H45" s="207">
        <v>15</v>
      </c>
      <c r="I45" s="449"/>
      <c r="J45" s="455">
        <f t="shared" si="2"/>
        <v>0</v>
      </c>
      <c r="K45" s="392"/>
      <c r="M45" s="406"/>
      <c r="N45" s="400"/>
      <c r="O45" s="82" t="s">
        <v>350</v>
      </c>
      <c r="P45" s="190" t="s">
        <v>346</v>
      </c>
      <c r="Q45" s="88" t="s">
        <v>340</v>
      </c>
      <c r="R45" s="244">
        <v>40603</v>
      </c>
      <c r="S45" s="195">
        <v>92</v>
      </c>
      <c r="T45" s="461"/>
      <c r="U45" s="455">
        <f t="shared" si="1"/>
        <v>0</v>
      </c>
      <c r="V45" s="418"/>
    </row>
    <row r="46" spans="2:22" ht="13.5" thickBot="1" x14ac:dyDescent="0.25">
      <c r="B46" s="374"/>
      <c r="C46" s="371" t="s">
        <v>76</v>
      </c>
      <c r="D46" s="140" t="s">
        <v>3</v>
      </c>
      <c r="E46" s="145" t="s">
        <v>77</v>
      </c>
      <c r="F46" s="146" t="s">
        <v>78</v>
      </c>
      <c r="G46" s="236">
        <v>38169</v>
      </c>
      <c r="H46" s="207">
        <v>48</v>
      </c>
      <c r="I46" s="449"/>
      <c r="J46" s="455">
        <f t="shared" si="2"/>
        <v>0</v>
      </c>
      <c r="K46" s="392"/>
      <c r="M46" s="406"/>
      <c r="N46" s="137" t="s">
        <v>343</v>
      </c>
      <c r="O46" s="191" t="s">
        <v>351</v>
      </c>
      <c r="P46" s="191" t="s">
        <v>347</v>
      </c>
      <c r="Q46" s="192" t="s">
        <v>341</v>
      </c>
      <c r="R46" s="246">
        <v>39479</v>
      </c>
      <c r="S46" s="199">
        <v>61</v>
      </c>
      <c r="T46" s="462"/>
      <c r="U46" s="457">
        <f t="shared" si="1"/>
        <v>0</v>
      </c>
      <c r="V46" s="418"/>
    </row>
    <row r="47" spans="2:22" x14ac:dyDescent="0.2">
      <c r="B47" s="374"/>
      <c r="C47" s="369"/>
      <c r="D47" s="140" t="s">
        <v>283</v>
      </c>
      <c r="E47" s="145" t="s">
        <v>77</v>
      </c>
      <c r="F47" s="146" t="s">
        <v>288</v>
      </c>
      <c r="G47" s="236">
        <v>40940</v>
      </c>
      <c r="H47" s="207">
        <v>69</v>
      </c>
      <c r="I47" s="449"/>
      <c r="J47" s="455">
        <f t="shared" si="2"/>
        <v>0</v>
      </c>
      <c r="K47" s="392"/>
      <c r="M47" s="406"/>
      <c r="N47" s="398" t="s">
        <v>478</v>
      </c>
      <c r="O47" s="193" t="s">
        <v>474</v>
      </c>
      <c r="P47" s="89" t="s">
        <v>479</v>
      </c>
      <c r="Q47" s="180" t="s">
        <v>480</v>
      </c>
      <c r="R47" s="245">
        <v>34274</v>
      </c>
      <c r="S47" s="197">
        <v>18</v>
      </c>
      <c r="T47" s="458"/>
      <c r="U47" s="459">
        <f t="shared" si="1"/>
        <v>0</v>
      </c>
      <c r="V47" s="418"/>
    </row>
    <row r="48" spans="2:22" x14ac:dyDescent="0.2">
      <c r="B48" s="374"/>
      <c r="C48" s="371" t="s">
        <v>65</v>
      </c>
      <c r="D48" s="140" t="s">
        <v>70</v>
      </c>
      <c r="E48" s="141" t="s">
        <v>205</v>
      </c>
      <c r="F48" s="142" t="s">
        <v>71</v>
      </c>
      <c r="G48" s="236">
        <v>40513</v>
      </c>
      <c r="H48" s="207">
        <v>18</v>
      </c>
      <c r="I48" s="449"/>
      <c r="J48" s="455">
        <f t="shared" si="2"/>
        <v>0</v>
      </c>
      <c r="K48" s="392"/>
      <c r="M48" s="406"/>
      <c r="N48" s="399"/>
      <c r="O48" s="194" t="s">
        <v>470</v>
      </c>
      <c r="P48" s="82" t="s">
        <v>479</v>
      </c>
      <c r="Q48" s="88" t="s">
        <v>481</v>
      </c>
      <c r="R48" s="244">
        <v>38018</v>
      </c>
      <c r="S48" s="195">
        <v>76</v>
      </c>
      <c r="T48" s="449"/>
      <c r="U48" s="450">
        <f t="shared" si="1"/>
        <v>0</v>
      </c>
      <c r="V48" s="418"/>
    </row>
    <row r="49" spans="2:22" x14ac:dyDescent="0.2">
      <c r="B49" s="374"/>
      <c r="C49" s="370"/>
      <c r="D49" s="140" t="s">
        <v>307</v>
      </c>
      <c r="E49" s="141" t="s">
        <v>205</v>
      </c>
      <c r="F49" s="209" t="s">
        <v>306</v>
      </c>
      <c r="G49" s="236">
        <v>41671</v>
      </c>
      <c r="H49" s="207">
        <v>29</v>
      </c>
      <c r="I49" s="449"/>
      <c r="J49" s="455">
        <f t="shared" si="2"/>
        <v>0</v>
      </c>
      <c r="K49" s="392"/>
      <c r="M49" s="406"/>
      <c r="N49" s="399"/>
      <c r="O49" s="194" t="s">
        <v>471</v>
      </c>
      <c r="P49" s="82" t="s">
        <v>482</v>
      </c>
      <c r="Q49" s="88" t="s">
        <v>483</v>
      </c>
      <c r="R49" s="244">
        <v>41518</v>
      </c>
      <c r="S49" s="195">
        <v>44</v>
      </c>
      <c r="T49" s="449"/>
      <c r="U49" s="450">
        <f t="shared" si="1"/>
        <v>0</v>
      </c>
      <c r="V49" s="418"/>
    </row>
    <row r="50" spans="2:22" x14ac:dyDescent="0.2">
      <c r="B50" s="374"/>
      <c r="C50" s="370"/>
      <c r="D50" s="140" t="s">
        <v>1</v>
      </c>
      <c r="E50" s="145" t="s">
        <v>66</v>
      </c>
      <c r="F50" s="146" t="s">
        <v>67</v>
      </c>
      <c r="G50" s="236">
        <v>38504</v>
      </c>
      <c r="H50" s="207">
        <v>19</v>
      </c>
      <c r="I50" s="449"/>
      <c r="J50" s="455">
        <f t="shared" si="2"/>
        <v>0</v>
      </c>
      <c r="K50" s="392"/>
      <c r="M50" s="406"/>
      <c r="N50" s="399"/>
      <c r="O50" s="194" t="s">
        <v>472</v>
      </c>
      <c r="P50" s="82" t="s">
        <v>484</v>
      </c>
      <c r="Q50" s="88" t="s">
        <v>485</v>
      </c>
      <c r="R50" s="244">
        <v>42005</v>
      </c>
      <c r="S50" s="195">
        <v>32</v>
      </c>
      <c r="T50" s="449"/>
      <c r="U50" s="450">
        <f t="shared" si="1"/>
        <v>0</v>
      </c>
      <c r="V50" s="418"/>
    </row>
    <row r="51" spans="2:22" x14ac:dyDescent="0.2">
      <c r="B51" s="374"/>
      <c r="C51" s="370"/>
      <c r="D51" s="140" t="s">
        <v>327</v>
      </c>
      <c r="E51" s="147" t="s">
        <v>328</v>
      </c>
      <c r="F51" s="144" t="s">
        <v>326</v>
      </c>
      <c r="G51" s="236">
        <v>41760</v>
      </c>
      <c r="H51" s="207">
        <v>27</v>
      </c>
      <c r="I51" s="449"/>
      <c r="J51" s="455">
        <f t="shared" si="2"/>
        <v>0</v>
      </c>
      <c r="K51" s="392"/>
      <c r="M51" s="406"/>
      <c r="N51" s="400"/>
      <c r="O51" s="194" t="s">
        <v>473</v>
      </c>
      <c r="P51" s="82" t="s">
        <v>484</v>
      </c>
      <c r="Q51" s="88" t="s">
        <v>486</v>
      </c>
      <c r="R51" s="244">
        <v>36923</v>
      </c>
      <c r="S51" s="195">
        <v>25</v>
      </c>
      <c r="T51" s="449"/>
      <c r="U51" s="450">
        <f t="shared" si="1"/>
        <v>0</v>
      </c>
      <c r="V51" s="418"/>
    </row>
    <row r="52" spans="2:22" x14ac:dyDescent="0.2">
      <c r="B52" s="374"/>
      <c r="C52" s="370"/>
      <c r="D52" s="140" t="s">
        <v>290</v>
      </c>
      <c r="E52" s="141" t="s">
        <v>68</v>
      </c>
      <c r="F52" s="146" t="s">
        <v>289</v>
      </c>
      <c r="G52" s="236">
        <v>41548</v>
      </c>
      <c r="H52" s="207">
        <v>109</v>
      </c>
      <c r="I52" s="449"/>
      <c r="J52" s="455">
        <f t="shared" si="2"/>
        <v>0</v>
      </c>
      <c r="K52" s="392"/>
      <c r="M52" s="406"/>
      <c r="N52" s="401" t="s">
        <v>342</v>
      </c>
      <c r="O52" s="194" t="s">
        <v>469</v>
      </c>
      <c r="P52" s="82" t="s">
        <v>487</v>
      </c>
      <c r="Q52" s="88" t="s">
        <v>488</v>
      </c>
      <c r="R52" s="244">
        <v>39630</v>
      </c>
      <c r="S52" s="195">
        <v>15</v>
      </c>
      <c r="T52" s="449"/>
      <c r="U52" s="450">
        <f t="shared" si="1"/>
        <v>0</v>
      </c>
      <c r="V52" s="418"/>
    </row>
    <row r="53" spans="2:22" x14ac:dyDescent="0.2">
      <c r="B53" s="374"/>
      <c r="C53" s="369"/>
      <c r="D53" s="140" t="s">
        <v>2</v>
      </c>
      <c r="E53" s="141" t="s">
        <v>68</v>
      </c>
      <c r="F53" s="142" t="s">
        <v>69</v>
      </c>
      <c r="G53" s="236">
        <v>38169</v>
      </c>
      <c r="H53" s="207">
        <v>26</v>
      </c>
      <c r="I53" s="449"/>
      <c r="J53" s="455">
        <f t="shared" si="2"/>
        <v>0</v>
      </c>
      <c r="K53" s="392"/>
      <c r="M53" s="406"/>
      <c r="N53" s="399"/>
      <c r="O53" s="194" t="s">
        <v>462</v>
      </c>
      <c r="P53" s="82" t="s">
        <v>489</v>
      </c>
      <c r="Q53" s="88" t="s">
        <v>490</v>
      </c>
      <c r="R53" s="244">
        <v>38384</v>
      </c>
      <c r="S53" s="195">
        <v>100</v>
      </c>
      <c r="T53" s="449"/>
      <c r="U53" s="450">
        <f t="shared" si="1"/>
        <v>0</v>
      </c>
      <c r="V53" s="418"/>
    </row>
    <row r="54" spans="2:22" x14ac:dyDescent="0.2">
      <c r="B54" s="374"/>
      <c r="C54" s="371" t="s">
        <v>89</v>
      </c>
      <c r="D54" s="140" t="s">
        <v>15</v>
      </c>
      <c r="E54" s="141" t="s">
        <v>90</v>
      </c>
      <c r="F54" s="142" t="s">
        <v>91</v>
      </c>
      <c r="G54" s="236">
        <v>39965</v>
      </c>
      <c r="H54" s="207">
        <v>121</v>
      </c>
      <c r="I54" s="449"/>
      <c r="J54" s="455">
        <f t="shared" si="2"/>
        <v>0</v>
      </c>
      <c r="K54" s="392"/>
      <c r="M54" s="406"/>
      <c r="N54" s="399"/>
      <c r="O54" s="194" t="s">
        <v>463</v>
      </c>
      <c r="P54" s="82" t="s">
        <v>491</v>
      </c>
      <c r="Q54" s="88" t="s">
        <v>492</v>
      </c>
      <c r="R54" s="244">
        <v>39661</v>
      </c>
      <c r="S54" s="195">
        <v>82</v>
      </c>
      <c r="T54" s="449"/>
      <c r="U54" s="450">
        <f t="shared" si="1"/>
        <v>0</v>
      </c>
      <c r="V54" s="418"/>
    </row>
    <row r="55" spans="2:22" x14ac:dyDescent="0.2">
      <c r="B55" s="374"/>
      <c r="C55" s="370"/>
      <c r="D55" s="140" t="s">
        <v>16</v>
      </c>
      <c r="E55" s="141" t="s">
        <v>90</v>
      </c>
      <c r="F55" s="142" t="s">
        <v>92</v>
      </c>
      <c r="G55" s="236">
        <v>40299</v>
      </c>
      <c r="H55" s="207">
        <v>106</v>
      </c>
      <c r="I55" s="449"/>
      <c r="J55" s="455">
        <f t="shared" si="2"/>
        <v>0</v>
      </c>
      <c r="K55" s="392"/>
      <c r="M55" s="406"/>
      <c r="N55" s="399"/>
      <c r="O55" s="82" t="s">
        <v>467</v>
      </c>
      <c r="P55" s="82" t="s">
        <v>491</v>
      </c>
      <c r="Q55" s="88" t="s">
        <v>493</v>
      </c>
      <c r="R55" s="244">
        <v>36312</v>
      </c>
      <c r="S55" s="195">
        <v>12</v>
      </c>
      <c r="T55" s="449"/>
      <c r="U55" s="450">
        <f t="shared" si="1"/>
        <v>0</v>
      </c>
      <c r="V55" s="418"/>
    </row>
    <row r="56" spans="2:22" x14ac:dyDescent="0.2">
      <c r="B56" s="374"/>
      <c r="C56" s="370"/>
      <c r="D56" s="140" t="s">
        <v>14</v>
      </c>
      <c r="E56" s="140" t="s">
        <v>207</v>
      </c>
      <c r="F56" s="144" t="s">
        <v>93</v>
      </c>
      <c r="G56" s="236">
        <v>38657</v>
      </c>
      <c r="H56" s="207">
        <v>36</v>
      </c>
      <c r="I56" s="449"/>
      <c r="J56" s="455">
        <f t="shared" si="2"/>
        <v>0</v>
      </c>
      <c r="K56" s="392"/>
      <c r="M56" s="406"/>
      <c r="N56" s="399"/>
      <c r="O56" s="196" t="s">
        <v>839</v>
      </c>
      <c r="P56" s="78" t="s">
        <v>494</v>
      </c>
      <c r="Q56" s="87" t="s">
        <v>841</v>
      </c>
      <c r="R56" s="244">
        <v>44256</v>
      </c>
      <c r="S56" s="195">
        <v>187</v>
      </c>
      <c r="T56" s="449"/>
      <c r="U56" s="450">
        <f t="shared" si="1"/>
        <v>0</v>
      </c>
      <c r="V56" s="418"/>
    </row>
    <row r="57" spans="2:22" x14ac:dyDescent="0.2">
      <c r="B57" s="374"/>
      <c r="C57" s="370"/>
      <c r="D57" s="140" t="s">
        <v>13</v>
      </c>
      <c r="E57" s="140" t="s">
        <v>90</v>
      </c>
      <c r="F57" s="144" t="s">
        <v>94</v>
      </c>
      <c r="G57" s="236">
        <v>26024</v>
      </c>
      <c r="H57" s="207">
        <v>34</v>
      </c>
      <c r="I57" s="449"/>
      <c r="J57" s="455">
        <f t="shared" si="2"/>
        <v>0</v>
      </c>
      <c r="K57" s="392"/>
      <c r="M57" s="406"/>
      <c r="N57" s="399"/>
      <c r="O57" s="196" t="s">
        <v>842</v>
      </c>
      <c r="P57" s="78" t="s">
        <v>494</v>
      </c>
      <c r="Q57" s="87" t="s">
        <v>843</v>
      </c>
      <c r="R57" s="244">
        <v>36586</v>
      </c>
      <c r="S57" s="195">
        <v>110</v>
      </c>
      <c r="T57" s="449"/>
      <c r="U57" s="450">
        <f t="shared" si="1"/>
        <v>0</v>
      </c>
      <c r="V57" s="418"/>
    </row>
    <row r="58" spans="2:22" x14ac:dyDescent="0.2">
      <c r="B58" s="374"/>
      <c r="C58" s="370"/>
      <c r="D58" s="140" t="s">
        <v>336</v>
      </c>
      <c r="E58" s="140" t="s">
        <v>90</v>
      </c>
      <c r="F58" s="144" t="s">
        <v>337</v>
      </c>
      <c r="G58" s="236">
        <v>41944</v>
      </c>
      <c r="H58" s="207">
        <v>55</v>
      </c>
      <c r="I58" s="449"/>
      <c r="J58" s="455">
        <f t="shared" si="2"/>
        <v>0</v>
      </c>
      <c r="K58" s="392"/>
      <c r="M58" s="406"/>
      <c r="N58" s="399"/>
      <c r="O58" s="196" t="s">
        <v>464</v>
      </c>
      <c r="P58" s="78" t="s">
        <v>494</v>
      </c>
      <c r="Q58" s="87" t="s">
        <v>495</v>
      </c>
      <c r="R58" s="247">
        <v>39965</v>
      </c>
      <c r="S58" s="195">
        <v>41</v>
      </c>
      <c r="T58" s="449"/>
      <c r="U58" s="450">
        <f t="shared" si="1"/>
        <v>0</v>
      </c>
      <c r="V58" s="418"/>
    </row>
    <row r="59" spans="2:22" x14ac:dyDescent="0.2">
      <c r="B59" s="374"/>
      <c r="C59" s="370"/>
      <c r="D59" s="140" t="s">
        <v>812</v>
      </c>
      <c r="E59" s="140" t="s">
        <v>813</v>
      </c>
      <c r="F59" s="144" t="s">
        <v>814</v>
      </c>
      <c r="G59" s="236">
        <v>44256</v>
      </c>
      <c r="H59" s="207">
        <v>37</v>
      </c>
      <c r="I59" s="449"/>
      <c r="J59" s="455">
        <f t="shared" si="2"/>
        <v>0</v>
      </c>
      <c r="K59" s="392"/>
      <c r="M59" s="406"/>
      <c r="N59" s="399"/>
      <c r="O59" s="194" t="s">
        <v>468</v>
      </c>
      <c r="P59" s="82" t="s">
        <v>494</v>
      </c>
      <c r="Q59" s="88" t="s">
        <v>496</v>
      </c>
      <c r="R59" s="244">
        <v>40575</v>
      </c>
      <c r="S59" s="195">
        <v>9</v>
      </c>
      <c r="T59" s="449"/>
      <c r="U59" s="450">
        <f t="shared" si="1"/>
        <v>0</v>
      </c>
      <c r="V59" s="418"/>
    </row>
    <row r="60" spans="2:22" x14ac:dyDescent="0.2">
      <c r="B60" s="374"/>
      <c r="C60" s="370"/>
      <c r="D60" s="140" t="s">
        <v>177</v>
      </c>
      <c r="E60" s="140" t="s">
        <v>90</v>
      </c>
      <c r="F60" s="144" t="s">
        <v>178</v>
      </c>
      <c r="G60" s="236">
        <v>35855</v>
      </c>
      <c r="H60" s="207">
        <v>75</v>
      </c>
      <c r="I60" s="449"/>
      <c r="J60" s="455">
        <f t="shared" si="2"/>
        <v>0</v>
      </c>
      <c r="K60" s="392"/>
      <c r="M60" s="406"/>
      <c r="N60" s="399"/>
      <c r="O60" s="194" t="s">
        <v>840</v>
      </c>
      <c r="P60" s="82" t="s">
        <v>494</v>
      </c>
      <c r="Q60" s="88" t="s">
        <v>844</v>
      </c>
      <c r="R60" s="244">
        <v>38384</v>
      </c>
      <c r="S60" s="195">
        <v>107</v>
      </c>
      <c r="T60" s="449"/>
      <c r="U60" s="450">
        <f t="shared" si="1"/>
        <v>0</v>
      </c>
      <c r="V60" s="418"/>
    </row>
    <row r="61" spans="2:22" x14ac:dyDescent="0.2">
      <c r="B61" s="374"/>
      <c r="C61" s="370"/>
      <c r="D61" s="140" t="s">
        <v>292</v>
      </c>
      <c r="E61" s="140" t="s">
        <v>90</v>
      </c>
      <c r="F61" s="144" t="s">
        <v>291</v>
      </c>
      <c r="G61" s="236">
        <v>26330</v>
      </c>
      <c r="H61" s="207">
        <v>76</v>
      </c>
      <c r="I61" s="449"/>
      <c r="J61" s="455">
        <f t="shared" si="2"/>
        <v>0</v>
      </c>
      <c r="K61" s="392"/>
      <c r="M61" s="406"/>
      <c r="N61" s="399"/>
      <c r="O61" s="194" t="s">
        <v>466</v>
      </c>
      <c r="P61" s="82" t="s">
        <v>494</v>
      </c>
      <c r="Q61" s="88" t="s">
        <v>497</v>
      </c>
      <c r="R61" s="244">
        <v>33451</v>
      </c>
      <c r="S61" s="195">
        <v>19</v>
      </c>
      <c r="T61" s="449"/>
      <c r="U61" s="450">
        <f t="shared" si="1"/>
        <v>0</v>
      </c>
      <c r="V61" s="418"/>
    </row>
    <row r="62" spans="2:22" ht="14.25" customHeight="1" x14ac:dyDescent="0.2">
      <c r="B62" s="374"/>
      <c r="C62" s="369"/>
      <c r="D62" s="140" t="s">
        <v>208</v>
      </c>
      <c r="E62" s="140" t="s">
        <v>90</v>
      </c>
      <c r="F62" s="144" t="s">
        <v>179</v>
      </c>
      <c r="G62" s="236">
        <v>35855</v>
      </c>
      <c r="H62" s="207">
        <v>35</v>
      </c>
      <c r="I62" s="449"/>
      <c r="J62" s="455">
        <f t="shared" si="2"/>
        <v>0</v>
      </c>
      <c r="K62" s="392"/>
      <c r="M62" s="406"/>
      <c r="N62" s="400"/>
      <c r="O62" s="194" t="s">
        <v>465</v>
      </c>
      <c r="P62" s="82" t="s">
        <v>494</v>
      </c>
      <c r="Q62" s="88" t="s">
        <v>498</v>
      </c>
      <c r="R62" s="244">
        <v>40725</v>
      </c>
      <c r="S62" s="195">
        <v>26</v>
      </c>
      <c r="T62" s="449"/>
      <c r="U62" s="450">
        <f t="shared" si="1"/>
        <v>0</v>
      </c>
      <c r="V62" s="418"/>
    </row>
    <row r="63" spans="2:22" x14ac:dyDescent="0.2">
      <c r="B63" s="374"/>
      <c r="C63" s="371" t="s">
        <v>85</v>
      </c>
      <c r="D63" s="144" t="s">
        <v>332</v>
      </c>
      <c r="E63" s="145" t="s">
        <v>375</v>
      </c>
      <c r="F63" s="146" t="s">
        <v>376</v>
      </c>
      <c r="G63" s="236">
        <v>41883</v>
      </c>
      <c r="H63" s="207">
        <v>55</v>
      </c>
      <c r="I63" s="449"/>
      <c r="J63" s="455">
        <f t="shared" si="2"/>
        <v>0</v>
      </c>
      <c r="K63" s="392"/>
      <c r="M63" s="406"/>
      <c r="N63" s="401" t="s">
        <v>499</v>
      </c>
      <c r="O63" s="194" t="s">
        <v>476</v>
      </c>
      <c r="P63" s="82" t="s">
        <v>500</v>
      </c>
      <c r="Q63" s="88" t="s">
        <v>501</v>
      </c>
      <c r="R63" s="244">
        <v>39845</v>
      </c>
      <c r="S63" s="195">
        <v>19</v>
      </c>
      <c r="T63" s="449"/>
      <c r="U63" s="450">
        <f t="shared" si="1"/>
        <v>0</v>
      </c>
      <c r="V63" s="418"/>
    </row>
    <row r="64" spans="2:22" ht="13.5" thickBot="1" x14ac:dyDescent="0.25">
      <c r="B64" s="374"/>
      <c r="C64" s="370"/>
      <c r="D64" s="144" t="s">
        <v>872</v>
      </c>
      <c r="E64" s="145" t="s">
        <v>87</v>
      </c>
      <c r="F64" s="146" t="s">
        <v>876</v>
      </c>
      <c r="G64" s="236">
        <v>44896</v>
      </c>
      <c r="H64" s="207">
        <v>412</v>
      </c>
      <c r="I64" s="449"/>
      <c r="J64" s="455">
        <f t="shared" si="2"/>
        <v>0</v>
      </c>
      <c r="K64" s="392"/>
      <c r="M64" s="407"/>
      <c r="N64" s="411"/>
      <c r="O64" s="198" t="s">
        <v>475</v>
      </c>
      <c r="P64" s="185" t="s">
        <v>347</v>
      </c>
      <c r="Q64" s="186" t="s">
        <v>502</v>
      </c>
      <c r="R64" s="248">
        <v>38261</v>
      </c>
      <c r="S64" s="199">
        <v>14</v>
      </c>
      <c r="T64" s="451"/>
      <c r="U64" s="452">
        <f t="shared" si="1"/>
        <v>0</v>
      </c>
      <c r="V64" s="418"/>
    </row>
    <row r="65" spans="2:22" x14ac:dyDescent="0.2">
      <c r="B65" s="374"/>
      <c r="C65" s="370"/>
      <c r="D65" s="144" t="s">
        <v>377</v>
      </c>
      <c r="E65" s="140" t="s">
        <v>378</v>
      </c>
      <c r="F65" s="144" t="s">
        <v>86</v>
      </c>
      <c r="G65" s="236">
        <v>38657</v>
      </c>
      <c r="H65" s="207">
        <v>140</v>
      </c>
      <c r="I65" s="449"/>
      <c r="J65" s="455">
        <f t="shared" si="2"/>
        <v>0</v>
      </c>
      <c r="K65" s="392"/>
      <c r="M65" s="405" t="s">
        <v>477</v>
      </c>
      <c r="N65" s="398" t="s">
        <v>503</v>
      </c>
      <c r="O65" s="196" t="s">
        <v>448</v>
      </c>
      <c r="P65" s="78" t="s">
        <v>504</v>
      </c>
      <c r="Q65" s="87" t="s">
        <v>505</v>
      </c>
      <c r="R65" s="247">
        <v>41306</v>
      </c>
      <c r="S65" s="197">
        <v>106</v>
      </c>
      <c r="T65" s="460"/>
      <c r="U65" s="454">
        <f t="shared" si="1"/>
        <v>0</v>
      </c>
      <c r="V65" s="418"/>
    </row>
    <row r="66" spans="2:22" x14ac:dyDescent="0.2">
      <c r="B66" s="374"/>
      <c r="C66" s="370"/>
      <c r="D66" s="144" t="s">
        <v>379</v>
      </c>
      <c r="E66" s="145" t="s">
        <v>87</v>
      </c>
      <c r="F66" s="146" t="s">
        <v>88</v>
      </c>
      <c r="G66" s="236">
        <v>38504</v>
      </c>
      <c r="H66" s="207">
        <v>94</v>
      </c>
      <c r="I66" s="449"/>
      <c r="J66" s="455">
        <f t="shared" si="2"/>
        <v>0</v>
      </c>
      <c r="K66" s="392"/>
      <c r="M66" s="406"/>
      <c r="N66" s="399"/>
      <c r="O66" s="194" t="s">
        <v>451</v>
      </c>
      <c r="P66" s="82" t="s">
        <v>506</v>
      </c>
      <c r="Q66" s="88" t="s">
        <v>507</v>
      </c>
      <c r="R66" s="244">
        <v>40210</v>
      </c>
      <c r="S66" s="195">
        <v>79</v>
      </c>
      <c r="T66" s="461"/>
      <c r="U66" s="455">
        <f t="shared" si="1"/>
        <v>0</v>
      </c>
      <c r="V66" s="418"/>
    </row>
    <row r="67" spans="2:22" x14ac:dyDescent="0.2">
      <c r="B67" s="374"/>
      <c r="C67" s="369"/>
      <c r="D67" s="140" t="s">
        <v>371</v>
      </c>
      <c r="E67" s="145" t="s">
        <v>87</v>
      </c>
      <c r="F67" s="146" t="s">
        <v>380</v>
      </c>
      <c r="G67" s="236">
        <v>42156</v>
      </c>
      <c r="H67" s="207">
        <v>77</v>
      </c>
      <c r="I67" s="449"/>
      <c r="J67" s="455">
        <f t="shared" si="2"/>
        <v>0</v>
      </c>
      <c r="K67" s="392"/>
      <c r="M67" s="406"/>
      <c r="N67" s="399"/>
      <c r="O67" s="194" t="s">
        <v>445</v>
      </c>
      <c r="P67" s="82" t="s">
        <v>508</v>
      </c>
      <c r="Q67" s="88" t="s">
        <v>509</v>
      </c>
      <c r="R67" s="244">
        <v>38047</v>
      </c>
      <c r="S67" s="195">
        <v>141</v>
      </c>
      <c r="T67" s="461"/>
      <c r="U67" s="455">
        <f t="shared" si="1"/>
        <v>0</v>
      </c>
      <c r="V67" s="418"/>
    </row>
    <row r="68" spans="2:22" x14ac:dyDescent="0.2">
      <c r="B68" s="374"/>
      <c r="C68" s="371" t="s">
        <v>95</v>
      </c>
      <c r="D68" s="140" t="s">
        <v>809</v>
      </c>
      <c r="E68" s="145" t="s">
        <v>810</v>
      </c>
      <c r="F68" s="146" t="s">
        <v>811</v>
      </c>
      <c r="G68" s="236">
        <v>44501</v>
      </c>
      <c r="H68" s="207">
        <v>64</v>
      </c>
      <c r="I68" s="449"/>
      <c r="J68" s="455">
        <f t="shared" si="2"/>
        <v>0</v>
      </c>
      <c r="K68" s="392"/>
      <c r="M68" s="406"/>
      <c r="N68" s="399"/>
      <c r="O68" s="194" t="s">
        <v>450</v>
      </c>
      <c r="P68" s="82" t="s">
        <v>510</v>
      </c>
      <c r="Q68" s="88" t="s">
        <v>511</v>
      </c>
      <c r="R68" s="244">
        <v>37834</v>
      </c>
      <c r="S68" s="195">
        <v>91</v>
      </c>
      <c r="T68" s="461"/>
      <c r="U68" s="455">
        <f t="shared" si="1"/>
        <v>0</v>
      </c>
      <c r="V68" s="418"/>
    </row>
    <row r="69" spans="2:22" x14ac:dyDescent="0.2">
      <c r="B69" s="374"/>
      <c r="C69" s="370"/>
      <c r="D69" s="140" t="s">
        <v>19</v>
      </c>
      <c r="E69" s="141" t="s">
        <v>96</v>
      </c>
      <c r="F69" s="142" t="s">
        <v>98</v>
      </c>
      <c r="G69" s="236">
        <v>38047</v>
      </c>
      <c r="H69" s="207">
        <v>130</v>
      </c>
      <c r="I69" s="449"/>
      <c r="J69" s="455">
        <f t="shared" si="2"/>
        <v>0</v>
      </c>
      <c r="K69" s="392"/>
      <c r="M69" s="406"/>
      <c r="N69" s="399"/>
      <c r="O69" s="194" t="s">
        <v>449</v>
      </c>
      <c r="P69" s="82" t="s">
        <v>510</v>
      </c>
      <c r="Q69" s="88" t="s">
        <v>512</v>
      </c>
      <c r="R69" s="244">
        <v>39479</v>
      </c>
      <c r="S69" s="195">
        <v>95</v>
      </c>
      <c r="T69" s="461"/>
      <c r="U69" s="455">
        <f t="shared" si="1"/>
        <v>0</v>
      </c>
      <c r="V69" s="418"/>
    </row>
    <row r="70" spans="2:22" x14ac:dyDescent="0.2">
      <c r="B70" s="374"/>
      <c r="C70" s="370"/>
      <c r="D70" s="140" t="s">
        <v>17</v>
      </c>
      <c r="E70" s="140" t="s">
        <v>209</v>
      </c>
      <c r="F70" s="144" t="s">
        <v>97</v>
      </c>
      <c r="G70" s="236">
        <v>38687</v>
      </c>
      <c r="H70" s="207">
        <v>171</v>
      </c>
      <c r="I70" s="449"/>
      <c r="J70" s="455">
        <f t="shared" si="2"/>
        <v>0</v>
      </c>
      <c r="K70" s="392"/>
      <c r="M70" s="406"/>
      <c r="N70" s="399"/>
      <c r="O70" s="194" t="s">
        <v>447</v>
      </c>
      <c r="P70" s="82" t="s">
        <v>510</v>
      </c>
      <c r="Q70" s="88" t="s">
        <v>513</v>
      </c>
      <c r="R70" s="244">
        <v>36892</v>
      </c>
      <c r="S70" s="195">
        <v>104</v>
      </c>
      <c r="T70" s="461"/>
      <c r="U70" s="455">
        <f t="shared" si="1"/>
        <v>0</v>
      </c>
      <c r="V70" s="418"/>
    </row>
    <row r="71" spans="2:22" x14ac:dyDescent="0.2">
      <c r="B71" s="374"/>
      <c r="C71" s="370"/>
      <c r="D71" s="140" t="s">
        <v>293</v>
      </c>
      <c r="E71" s="141" t="s">
        <v>96</v>
      </c>
      <c r="F71" s="142" t="s">
        <v>294</v>
      </c>
      <c r="G71" s="236">
        <v>39569</v>
      </c>
      <c r="H71" s="207">
        <v>33</v>
      </c>
      <c r="I71" s="449"/>
      <c r="J71" s="455">
        <f t="shared" si="2"/>
        <v>0</v>
      </c>
      <c r="K71" s="392"/>
      <c r="M71" s="406"/>
      <c r="N71" s="399"/>
      <c r="O71" s="194" t="s">
        <v>845</v>
      </c>
      <c r="P71" s="82" t="s">
        <v>510</v>
      </c>
      <c r="Q71" s="88" t="s">
        <v>846</v>
      </c>
      <c r="R71" s="244">
        <v>44593</v>
      </c>
      <c r="S71" s="195">
        <v>130</v>
      </c>
      <c r="T71" s="461"/>
      <c r="U71" s="455">
        <f t="shared" ref="U71:U119" si="3">IF(T71="",0,IF(T71="●",S71,0))</f>
        <v>0</v>
      </c>
      <c r="V71" s="418"/>
    </row>
    <row r="72" spans="2:22" x14ac:dyDescent="0.2">
      <c r="B72" s="374"/>
      <c r="C72" s="370"/>
      <c r="D72" s="140" t="s">
        <v>284</v>
      </c>
      <c r="E72" s="141" t="s">
        <v>96</v>
      </c>
      <c r="F72" s="146" t="s">
        <v>295</v>
      </c>
      <c r="G72" s="236">
        <v>41306</v>
      </c>
      <c r="H72" s="207">
        <v>29</v>
      </c>
      <c r="I72" s="449"/>
      <c r="J72" s="455">
        <f t="shared" si="2"/>
        <v>0</v>
      </c>
      <c r="K72" s="392"/>
      <c r="M72" s="406"/>
      <c r="N72" s="399"/>
      <c r="O72" s="194" t="s">
        <v>443</v>
      </c>
      <c r="P72" s="82" t="s">
        <v>510</v>
      </c>
      <c r="Q72" s="88" t="s">
        <v>514</v>
      </c>
      <c r="R72" s="244">
        <v>40544</v>
      </c>
      <c r="S72" s="195">
        <v>181</v>
      </c>
      <c r="T72" s="461"/>
      <c r="U72" s="455">
        <f t="shared" si="3"/>
        <v>0</v>
      </c>
      <c r="V72" s="418"/>
    </row>
    <row r="73" spans="2:22" x14ac:dyDescent="0.2">
      <c r="B73" s="374"/>
      <c r="C73" s="370"/>
      <c r="D73" s="140" t="s">
        <v>18</v>
      </c>
      <c r="E73" s="145" t="s">
        <v>96</v>
      </c>
      <c r="F73" s="146" t="s">
        <v>99</v>
      </c>
      <c r="G73" s="236">
        <v>40238</v>
      </c>
      <c r="H73" s="207">
        <v>79</v>
      </c>
      <c r="I73" s="449"/>
      <c r="J73" s="455">
        <f t="shared" si="2"/>
        <v>0</v>
      </c>
      <c r="K73" s="392"/>
      <c r="M73" s="406"/>
      <c r="N73" s="399"/>
      <c r="O73" s="194" t="s">
        <v>442</v>
      </c>
      <c r="P73" s="82" t="s">
        <v>510</v>
      </c>
      <c r="Q73" s="88" t="s">
        <v>515</v>
      </c>
      <c r="R73" s="244">
        <v>39083</v>
      </c>
      <c r="S73" s="195">
        <v>207</v>
      </c>
      <c r="T73" s="461"/>
      <c r="U73" s="455">
        <f t="shared" si="3"/>
        <v>0</v>
      </c>
      <c r="V73" s="418"/>
    </row>
    <row r="74" spans="2:22" x14ac:dyDescent="0.2">
      <c r="B74" s="374"/>
      <c r="C74" s="369"/>
      <c r="D74" s="140" t="s">
        <v>408</v>
      </c>
      <c r="E74" s="145" t="s">
        <v>96</v>
      </c>
      <c r="F74" s="146" t="s">
        <v>409</v>
      </c>
      <c r="G74" s="236">
        <v>42036</v>
      </c>
      <c r="H74" s="207">
        <v>26</v>
      </c>
      <c r="I74" s="449"/>
      <c r="J74" s="455">
        <f t="shared" si="2"/>
        <v>0</v>
      </c>
      <c r="K74" s="392"/>
      <c r="M74" s="406"/>
      <c r="N74" s="399"/>
      <c r="O74" s="194" t="s">
        <v>444</v>
      </c>
      <c r="P74" s="82" t="s">
        <v>516</v>
      </c>
      <c r="Q74" s="88" t="s">
        <v>517</v>
      </c>
      <c r="R74" s="244">
        <v>42064</v>
      </c>
      <c r="S74" s="195">
        <v>153</v>
      </c>
      <c r="T74" s="461"/>
      <c r="U74" s="455">
        <f t="shared" si="3"/>
        <v>0</v>
      </c>
      <c r="V74" s="418"/>
    </row>
    <row r="75" spans="2:22" x14ac:dyDescent="0.2">
      <c r="B75" s="374"/>
      <c r="C75" s="371" t="s">
        <v>60</v>
      </c>
      <c r="D75" s="140" t="s">
        <v>4</v>
      </c>
      <c r="E75" s="141" t="s">
        <v>61</v>
      </c>
      <c r="F75" s="142" t="s">
        <v>200</v>
      </c>
      <c r="G75" s="236">
        <v>37530</v>
      </c>
      <c r="H75" s="207">
        <v>275</v>
      </c>
      <c r="I75" s="449"/>
      <c r="J75" s="455">
        <f t="shared" si="2"/>
        <v>0</v>
      </c>
      <c r="K75" s="392"/>
      <c r="M75" s="406"/>
      <c r="N75" s="399"/>
      <c r="O75" s="194" t="s">
        <v>452</v>
      </c>
      <c r="P75" s="82" t="s">
        <v>516</v>
      </c>
      <c r="Q75" s="88" t="s">
        <v>518</v>
      </c>
      <c r="R75" s="244">
        <v>36465</v>
      </c>
      <c r="S75" s="195">
        <v>36</v>
      </c>
      <c r="T75" s="461"/>
      <c r="U75" s="455">
        <f t="shared" si="3"/>
        <v>0</v>
      </c>
      <c r="V75" s="418"/>
    </row>
    <row r="76" spans="2:22" x14ac:dyDescent="0.2">
      <c r="B76" s="374"/>
      <c r="C76" s="370"/>
      <c r="D76" s="140" t="s">
        <v>874</v>
      </c>
      <c r="E76" s="141" t="s">
        <v>877</v>
      </c>
      <c r="F76" s="142" t="s">
        <v>878</v>
      </c>
      <c r="G76" s="236">
        <v>45170</v>
      </c>
      <c r="H76" s="207">
        <v>62</v>
      </c>
      <c r="I76" s="449"/>
      <c r="J76" s="455">
        <f t="shared" si="2"/>
        <v>0</v>
      </c>
      <c r="K76" s="392"/>
      <c r="M76" s="406"/>
      <c r="N76" s="400"/>
      <c r="O76" s="194" t="s">
        <v>446</v>
      </c>
      <c r="P76" s="82" t="s">
        <v>516</v>
      </c>
      <c r="Q76" s="88" t="s">
        <v>519</v>
      </c>
      <c r="R76" s="244">
        <v>42064</v>
      </c>
      <c r="S76" s="195">
        <v>136</v>
      </c>
      <c r="T76" s="461"/>
      <c r="U76" s="455">
        <f t="shared" si="3"/>
        <v>0</v>
      </c>
      <c r="V76" s="418"/>
    </row>
    <row r="77" spans="2:22" x14ac:dyDescent="0.2">
      <c r="B77" s="374"/>
      <c r="C77" s="369"/>
      <c r="D77" s="140" t="s">
        <v>817</v>
      </c>
      <c r="E77" s="141" t="s">
        <v>823</v>
      </c>
      <c r="F77" s="142" t="s">
        <v>824</v>
      </c>
      <c r="G77" s="236">
        <v>43497</v>
      </c>
      <c r="H77" s="207">
        <v>112</v>
      </c>
      <c r="I77" s="449"/>
      <c r="J77" s="455">
        <f t="shared" si="2"/>
        <v>0</v>
      </c>
      <c r="K77" s="392"/>
      <c r="M77" s="406"/>
      <c r="N77" s="401" t="s">
        <v>520</v>
      </c>
      <c r="O77" s="194" t="s">
        <v>544</v>
      </c>
      <c r="P77" s="82" t="s">
        <v>521</v>
      </c>
      <c r="Q77" s="88" t="s">
        <v>522</v>
      </c>
      <c r="R77" s="244">
        <v>38749</v>
      </c>
      <c r="S77" s="195">
        <v>59</v>
      </c>
      <c r="T77" s="461"/>
      <c r="U77" s="455">
        <f t="shared" si="3"/>
        <v>0</v>
      </c>
      <c r="V77" s="418"/>
    </row>
    <row r="78" spans="2:22" x14ac:dyDescent="0.2">
      <c r="B78" s="374"/>
      <c r="C78" s="371" t="s">
        <v>37</v>
      </c>
      <c r="D78" s="140" t="s">
        <v>285</v>
      </c>
      <c r="E78" s="141" t="s">
        <v>57</v>
      </c>
      <c r="F78" s="142" t="s">
        <v>302</v>
      </c>
      <c r="G78" s="236">
        <v>41244</v>
      </c>
      <c r="H78" s="207">
        <v>39</v>
      </c>
      <c r="I78" s="449"/>
      <c r="J78" s="455">
        <f t="shared" si="2"/>
        <v>0</v>
      </c>
      <c r="K78" s="392"/>
      <c r="M78" s="406"/>
      <c r="N78" s="400"/>
      <c r="O78" s="194" t="s">
        <v>453</v>
      </c>
      <c r="P78" s="82" t="s">
        <v>521</v>
      </c>
      <c r="Q78" s="88" t="s">
        <v>523</v>
      </c>
      <c r="R78" s="244">
        <v>38384</v>
      </c>
      <c r="S78" s="195">
        <v>159</v>
      </c>
      <c r="T78" s="461"/>
      <c r="U78" s="455">
        <f t="shared" si="3"/>
        <v>0</v>
      </c>
      <c r="V78" s="418"/>
    </row>
    <row r="79" spans="2:22" x14ac:dyDescent="0.2">
      <c r="B79" s="374"/>
      <c r="C79" s="370"/>
      <c r="D79" s="140" t="s">
        <v>12</v>
      </c>
      <c r="E79" s="141" t="s">
        <v>57</v>
      </c>
      <c r="F79" s="142" t="s">
        <v>59</v>
      </c>
      <c r="G79" s="236">
        <v>38231</v>
      </c>
      <c r="H79" s="207">
        <v>70</v>
      </c>
      <c r="I79" s="449"/>
      <c r="J79" s="455">
        <f t="shared" si="2"/>
        <v>0</v>
      </c>
      <c r="K79" s="392"/>
      <c r="M79" s="406"/>
      <c r="N79" s="401" t="s">
        <v>524</v>
      </c>
      <c r="O79" s="194" t="s">
        <v>459</v>
      </c>
      <c r="P79" s="82" t="s">
        <v>525</v>
      </c>
      <c r="Q79" s="88" t="s">
        <v>526</v>
      </c>
      <c r="R79" s="244">
        <v>41030</v>
      </c>
      <c r="S79" s="195">
        <v>113</v>
      </c>
      <c r="T79" s="461"/>
      <c r="U79" s="455">
        <f t="shared" si="3"/>
        <v>0</v>
      </c>
      <c r="V79" s="418"/>
    </row>
    <row r="80" spans="2:22" x14ac:dyDescent="0.2">
      <c r="B80" s="374"/>
      <c r="C80" s="370"/>
      <c r="D80" s="140" t="s">
        <v>11</v>
      </c>
      <c r="E80" s="140" t="s">
        <v>57</v>
      </c>
      <c r="F80" s="144" t="s">
        <v>58</v>
      </c>
      <c r="G80" s="236">
        <v>37043</v>
      </c>
      <c r="H80" s="207">
        <v>85</v>
      </c>
      <c r="I80" s="449"/>
      <c r="J80" s="455">
        <f t="shared" si="2"/>
        <v>0</v>
      </c>
      <c r="K80" s="392"/>
      <c r="M80" s="406"/>
      <c r="N80" s="399"/>
      <c r="O80" s="194" t="s">
        <v>847</v>
      </c>
      <c r="P80" s="82" t="s">
        <v>527</v>
      </c>
      <c r="Q80" s="88" t="s">
        <v>848</v>
      </c>
      <c r="R80" s="244">
        <v>38687</v>
      </c>
      <c r="S80" s="195">
        <v>330</v>
      </c>
      <c r="T80" s="461"/>
      <c r="U80" s="455">
        <f t="shared" si="3"/>
        <v>0</v>
      </c>
      <c r="V80" s="418"/>
    </row>
    <row r="81" spans="2:22" x14ac:dyDescent="0.2">
      <c r="B81" s="374"/>
      <c r="C81" s="369"/>
      <c r="D81" s="140" t="s">
        <v>10</v>
      </c>
      <c r="E81" s="141" t="s">
        <v>57</v>
      </c>
      <c r="F81" s="142" t="s">
        <v>199</v>
      </c>
      <c r="G81" s="236">
        <v>39022</v>
      </c>
      <c r="H81" s="207">
        <v>182</v>
      </c>
      <c r="I81" s="449"/>
      <c r="J81" s="455">
        <f t="shared" si="2"/>
        <v>0</v>
      </c>
      <c r="K81" s="392"/>
      <c r="M81" s="406"/>
      <c r="N81" s="399"/>
      <c r="O81" s="194" t="s">
        <v>461</v>
      </c>
      <c r="P81" s="82" t="s">
        <v>527</v>
      </c>
      <c r="Q81" s="88" t="s">
        <v>528</v>
      </c>
      <c r="R81" s="244">
        <v>38657</v>
      </c>
      <c r="S81" s="195">
        <v>48</v>
      </c>
      <c r="T81" s="461"/>
      <c r="U81" s="455">
        <f t="shared" si="3"/>
        <v>0</v>
      </c>
      <c r="V81" s="418"/>
    </row>
    <row r="82" spans="2:22" x14ac:dyDescent="0.2">
      <c r="B82" s="374"/>
      <c r="C82" s="371" t="s">
        <v>79</v>
      </c>
      <c r="D82" s="140" t="s">
        <v>393</v>
      </c>
      <c r="E82" s="145" t="s">
        <v>395</v>
      </c>
      <c r="F82" s="142" t="s">
        <v>396</v>
      </c>
      <c r="G82" s="236">
        <v>42370</v>
      </c>
      <c r="H82" s="207">
        <v>376</v>
      </c>
      <c r="I82" s="449"/>
      <c r="J82" s="455">
        <f t="shared" si="2"/>
        <v>0</v>
      </c>
      <c r="K82" s="392"/>
      <c r="M82" s="406"/>
      <c r="N82" s="400"/>
      <c r="O82" s="194" t="s">
        <v>460</v>
      </c>
      <c r="P82" s="82" t="s">
        <v>529</v>
      </c>
      <c r="Q82" s="88" t="s">
        <v>530</v>
      </c>
      <c r="R82" s="244">
        <v>39783</v>
      </c>
      <c r="S82" s="195">
        <v>59</v>
      </c>
      <c r="T82" s="461"/>
      <c r="U82" s="455">
        <f t="shared" si="3"/>
        <v>0</v>
      </c>
      <c r="V82" s="418"/>
    </row>
    <row r="83" spans="2:22" x14ac:dyDescent="0.2">
      <c r="B83" s="374"/>
      <c r="C83" s="370"/>
      <c r="D83" s="148" t="s">
        <v>9</v>
      </c>
      <c r="E83" s="141" t="s">
        <v>80</v>
      </c>
      <c r="F83" s="142" t="s">
        <v>81</v>
      </c>
      <c r="G83" s="236">
        <v>38534</v>
      </c>
      <c r="H83" s="207">
        <v>91</v>
      </c>
      <c r="I83" s="449"/>
      <c r="J83" s="455">
        <f t="shared" si="2"/>
        <v>0</v>
      </c>
      <c r="K83" s="392"/>
      <c r="M83" s="406"/>
      <c r="N83" s="401" t="s">
        <v>531</v>
      </c>
      <c r="O83" s="194" t="s">
        <v>849</v>
      </c>
      <c r="P83" s="82" t="s">
        <v>532</v>
      </c>
      <c r="Q83" s="88" t="s">
        <v>850</v>
      </c>
      <c r="R83" s="244">
        <v>44621</v>
      </c>
      <c r="S83" s="195">
        <v>347</v>
      </c>
      <c r="T83" s="461"/>
      <c r="U83" s="455">
        <f t="shared" si="3"/>
        <v>0</v>
      </c>
      <c r="V83" s="418"/>
    </row>
    <row r="84" spans="2:22" x14ac:dyDescent="0.2">
      <c r="B84" s="374"/>
      <c r="C84" s="370"/>
      <c r="D84" s="148" t="s">
        <v>818</v>
      </c>
      <c r="E84" s="141" t="s">
        <v>80</v>
      </c>
      <c r="F84" s="142" t="s">
        <v>825</v>
      </c>
      <c r="G84" s="236">
        <v>43497</v>
      </c>
      <c r="H84" s="207">
        <v>234</v>
      </c>
      <c r="I84" s="449"/>
      <c r="J84" s="455">
        <f t="shared" si="2"/>
        <v>0</v>
      </c>
      <c r="K84" s="392"/>
      <c r="M84" s="406"/>
      <c r="N84" s="399"/>
      <c r="O84" s="194" t="s">
        <v>456</v>
      </c>
      <c r="P84" s="82" t="s">
        <v>532</v>
      </c>
      <c r="Q84" s="88" t="s">
        <v>533</v>
      </c>
      <c r="R84" s="244">
        <v>40179</v>
      </c>
      <c r="S84" s="195">
        <v>68</v>
      </c>
      <c r="T84" s="461"/>
      <c r="U84" s="455">
        <f t="shared" si="3"/>
        <v>0</v>
      </c>
      <c r="V84" s="418"/>
    </row>
    <row r="85" spans="2:22" x14ac:dyDescent="0.2">
      <c r="B85" s="374"/>
      <c r="C85" s="370"/>
      <c r="D85" s="140" t="s">
        <v>8</v>
      </c>
      <c r="E85" s="141" t="s">
        <v>80</v>
      </c>
      <c r="F85" s="142" t="s">
        <v>82</v>
      </c>
      <c r="G85" s="236">
        <v>39417</v>
      </c>
      <c r="H85" s="207">
        <v>454</v>
      </c>
      <c r="I85" s="449"/>
      <c r="J85" s="455">
        <f t="shared" si="2"/>
        <v>0</v>
      </c>
      <c r="K85" s="392"/>
      <c r="M85" s="406"/>
      <c r="N85" s="399"/>
      <c r="O85" s="194" t="s">
        <v>455</v>
      </c>
      <c r="P85" s="82" t="s">
        <v>532</v>
      </c>
      <c r="Q85" s="88" t="s">
        <v>534</v>
      </c>
      <c r="R85" s="244">
        <v>40238</v>
      </c>
      <c r="S85" s="195">
        <v>134</v>
      </c>
      <c r="T85" s="461"/>
      <c r="U85" s="455">
        <f t="shared" si="3"/>
        <v>0</v>
      </c>
      <c r="V85" s="418"/>
    </row>
    <row r="86" spans="2:22" x14ac:dyDescent="0.2">
      <c r="B86" s="374"/>
      <c r="C86" s="370"/>
      <c r="D86" s="140" t="s">
        <v>423</v>
      </c>
      <c r="E86" s="141" t="s">
        <v>80</v>
      </c>
      <c r="F86" s="142" t="s">
        <v>424</v>
      </c>
      <c r="G86" s="236">
        <v>42736</v>
      </c>
      <c r="H86" s="207">
        <v>66</v>
      </c>
      <c r="I86" s="449"/>
      <c r="J86" s="455">
        <f t="shared" si="2"/>
        <v>0</v>
      </c>
      <c r="K86" s="392"/>
      <c r="M86" s="406"/>
      <c r="N86" s="399"/>
      <c r="O86" s="194" t="s">
        <v>458</v>
      </c>
      <c r="P86" s="82" t="s">
        <v>532</v>
      </c>
      <c r="Q86" s="88" t="s">
        <v>535</v>
      </c>
      <c r="R86" s="244">
        <v>38961</v>
      </c>
      <c r="S86" s="195">
        <v>73</v>
      </c>
      <c r="T86" s="461"/>
      <c r="U86" s="455">
        <f t="shared" si="3"/>
        <v>0</v>
      </c>
      <c r="V86" s="418"/>
    </row>
    <row r="87" spans="2:22" x14ac:dyDescent="0.2">
      <c r="B87" s="374"/>
      <c r="C87" s="370"/>
      <c r="D87" s="140" t="s">
        <v>394</v>
      </c>
      <c r="E87" s="141" t="s">
        <v>80</v>
      </c>
      <c r="F87" s="142" t="s">
        <v>397</v>
      </c>
      <c r="G87" s="236">
        <v>41760</v>
      </c>
      <c r="H87" s="207">
        <v>67</v>
      </c>
      <c r="I87" s="449"/>
      <c r="J87" s="455">
        <f t="shared" si="2"/>
        <v>0</v>
      </c>
      <c r="K87" s="392"/>
      <c r="M87" s="406"/>
      <c r="N87" s="399"/>
      <c r="O87" s="194" t="s">
        <v>457</v>
      </c>
      <c r="P87" s="82" t="s">
        <v>532</v>
      </c>
      <c r="Q87" s="88" t="s">
        <v>536</v>
      </c>
      <c r="R87" s="244">
        <v>38869</v>
      </c>
      <c r="S87" s="195">
        <v>67</v>
      </c>
      <c r="T87" s="461"/>
      <c r="U87" s="455">
        <f t="shared" si="3"/>
        <v>0</v>
      </c>
      <c r="V87" s="418"/>
    </row>
    <row r="88" spans="2:22" ht="13.5" thickBot="1" x14ac:dyDescent="0.25">
      <c r="B88" s="374"/>
      <c r="C88" s="370"/>
      <c r="D88" s="140" t="s">
        <v>7</v>
      </c>
      <c r="E88" s="141" t="s">
        <v>80</v>
      </c>
      <c r="F88" s="142" t="s">
        <v>83</v>
      </c>
      <c r="G88" s="236">
        <v>39052</v>
      </c>
      <c r="H88" s="207">
        <v>485</v>
      </c>
      <c r="I88" s="449"/>
      <c r="J88" s="455">
        <f t="shared" si="2"/>
        <v>0</v>
      </c>
      <c r="K88" s="392"/>
      <c r="M88" s="407"/>
      <c r="N88" s="411"/>
      <c r="O88" s="198" t="s">
        <v>454</v>
      </c>
      <c r="P88" s="185" t="s">
        <v>537</v>
      </c>
      <c r="Q88" s="186" t="s">
        <v>538</v>
      </c>
      <c r="R88" s="248">
        <v>38749</v>
      </c>
      <c r="S88" s="199">
        <v>132</v>
      </c>
      <c r="T88" s="462"/>
      <c r="U88" s="457">
        <f t="shared" si="3"/>
        <v>0</v>
      </c>
      <c r="V88" s="419"/>
    </row>
    <row r="89" spans="2:22" x14ac:dyDescent="0.2">
      <c r="B89" s="374"/>
      <c r="C89" s="369"/>
      <c r="D89" s="148" t="s">
        <v>540</v>
      </c>
      <c r="E89" s="141" t="s">
        <v>80</v>
      </c>
      <c r="F89" s="142" t="s">
        <v>84</v>
      </c>
      <c r="G89" s="236">
        <v>39142</v>
      </c>
      <c r="H89" s="207">
        <v>307</v>
      </c>
      <c r="I89" s="449"/>
      <c r="J89" s="455">
        <f t="shared" si="2"/>
        <v>0</v>
      </c>
      <c r="K89" s="392"/>
      <c r="M89" s="408" t="s">
        <v>40</v>
      </c>
      <c r="N89" s="412" t="s">
        <v>106</v>
      </c>
      <c r="O89" s="200" t="s">
        <v>42</v>
      </c>
      <c r="P89" s="201" t="s">
        <v>107</v>
      </c>
      <c r="Q89" s="202" t="s">
        <v>217</v>
      </c>
      <c r="R89" s="249">
        <v>36800</v>
      </c>
      <c r="S89" s="211">
        <v>224</v>
      </c>
      <c r="T89" s="458"/>
      <c r="U89" s="459">
        <f t="shared" si="3"/>
        <v>0</v>
      </c>
      <c r="V89" s="402" t="s">
        <v>904</v>
      </c>
    </row>
    <row r="90" spans="2:22" x14ac:dyDescent="0.2">
      <c r="B90" s="374"/>
      <c r="C90" s="371" t="s">
        <v>100</v>
      </c>
      <c r="D90" s="149" t="s">
        <v>210</v>
      </c>
      <c r="E90" s="141" t="s">
        <v>101</v>
      </c>
      <c r="F90" s="142" t="s">
        <v>153</v>
      </c>
      <c r="G90" s="236">
        <v>38596</v>
      </c>
      <c r="H90" s="207">
        <v>79</v>
      </c>
      <c r="I90" s="449"/>
      <c r="J90" s="455">
        <f t="shared" si="2"/>
        <v>0</v>
      </c>
      <c r="K90" s="392"/>
      <c r="M90" s="409"/>
      <c r="N90" s="395"/>
      <c r="O90" s="203" t="s">
        <v>27</v>
      </c>
      <c r="P90" s="204" t="s">
        <v>107</v>
      </c>
      <c r="Q90" s="205" t="s">
        <v>219</v>
      </c>
      <c r="R90" s="250">
        <v>39479</v>
      </c>
      <c r="S90" s="212">
        <v>654</v>
      </c>
      <c r="T90" s="449"/>
      <c r="U90" s="450">
        <f t="shared" si="3"/>
        <v>0</v>
      </c>
      <c r="V90" s="403"/>
    </row>
    <row r="91" spans="2:22" x14ac:dyDescent="0.2">
      <c r="B91" s="374"/>
      <c r="C91" s="370"/>
      <c r="D91" s="140" t="s">
        <v>20</v>
      </c>
      <c r="E91" s="141" t="s">
        <v>101</v>
      </c>
      <c r="F91" s="142" t="s">
        <v>102</v>
      </c>
      <c r="G91" s="236">
        <v>37742</v>
      </c>
      <c r="H91" s="207">
        <v>232</v>
      </c>
      <c r="I91" s="449"/>
      <c r="J91" s="455">
        <f t="shared" si="2"/>
        <v>0</v>
      </c>
      <c r="K91" s="392"/>
      <c r="M91" s="409"/>
      <c r="N91" s="395"/>
      <c r="O91" s="203" t="s">
        <v>26</v>
      </c>
      <c r="P91" s="204" t="s">
        <v>107</v>
      </c>
      <c r="Q91" s="205" t="s">
        <v>220</v>
      </c>
      <c r="R91" s="250">
        <v>39873</v>
      </c>
      <c r="S91" s="212">
        <v>499</v>
      </c>
      <c r="T91" s="449"/>
      <c r="U91" s="450">
        <f t="shared" si="3"/>
        <v>0</v>
      </c>
      <c r="V91" s="403"/>
    </row>
    <row r="92" spans="2:22" x14ac:dyDescent="0.2">
      <c r="B92" s="374"/>
      <c r="C92" s="370"/>
      <c r="D92" s="140" t="s">
        <v>331</v>
      </c>
      <c r="E92" s="141" t="s">
        <v>101</v>
      </c>
      <c r="F92" s="142" t="s">
        <v>334</v>
      </c>
      <c r="G92" s="236">
        <v>41913</v>
      </c>
      <c r="H92" s="207">
        <v>96</v>
      </c>
      <c r="I92" s="449"/>
      <c r="J92" s="455">
        <f t="shared" si="2"/>
        <v>0</v>
      </c>
      <c r="K92" s="392"/>
      <c r="M92" s="409"/>
      <c r="N92" s="395"/>
      <c r="O92" s="203" t="s">
        <v>25</v>
      </c>
      <c r="P92" s="204" t="s">
        <v>107</v>
      </c>
      <c r="Q92" s="205" t="s">
        <v>108</v>
      </c>
      <c r="R92" s="250">
        <v>39814</v>
      </c>
      <c r="S92" s="212">
        <v>357</v>
      </c>
      <c r="T92" s="449"/>
      <c r="U92" s="450">
        <f t="shared" si="3"/>
        <v>0</v>
      </c>
      <c r="V92" s="403"/>
    </row>
    <row r="93" spans="2:22" x14ac:dyDescent="0.2">
      <c r="B93" s="374"/>
      <c r="C93" s="370"/>
      <c r="D93" s="140" t="s">
        <v>52</v>
      </c>
      <c r="E93" s="141" t="s">
        <v>211</v>
      </c>
      <c r="F93" s="142" t="s">
        <v>212</v>
      </c>
      <c r="G93" s="236">
        <v>38718</v>
      </c>
      <c r="H93" s="207">
        <v>159</v>
      </c>
      <c r="I93" s="449"/>
      <c r="J93" s="455">
        <f t="shared" si="2"/>
        <v>0</v>
      </c>
      <c r="K93" s="392"/>
      <c r="M93" s="409"/>
      <c r="N93" s="395"/>
      <c r="O93" s="203" t="s">
        <v>24</v>
      </c>
      <c r="P93" s="204" t="s">
        <v>107</v>
      </c>
      <c r="Q93" s="205" t="s">
        <v>109</v>
      </c>
      <c r="R93" s="250">
        <v>40148</v>
      </c>
      <c r="S93" s="212">
        <v>384</v>
      </c>
      <c r="T93" s="449"/>
      <c r="U93" s="450">
        <f t="shared" si="3"/>
        <v>0</v>
      </c>
      <c r="V93" s="403"/>
    </row>
    <row r="94" spans="2:22" x14ac:dyDescent="0.2">
      <c r="B94" s="374"/>
      <c r="C94" s="370"/>
      <c r="D94" s="140" t="s">
        <v>21</v>
      </c>
      <c r="E94" s="141" t="s">
        <v>101</v>
      </c>
      <c r="F94" s="142" t="s">
        <v>103</v>
      </c>
      <c r="G94" s="236">
        <v>38412</v>
      </c>
      <c r="H94" s="207">
        <v>280</v>
      </c>
      <c r="I94" s="449"/>
      <c r="J94" s="455">
        <f t="shared" si="2"/>
        <v>0</v>
      </c>
      <c r="K94" s="392"/>
      <c r="M94" s="409"/>
      <c r="N94" s="395"/>
      <c r="O94" s="203" t="s">
        <v>29</v>
      </c>
      <c r="P94" s="204" t="s">
        <v>107</v>
      </c>
      <c r="Q94" s="205" t="s">
        <v>110</v>
      </c>
      <c r="R94" s="250">
        <v>38384</v>
      </c>
      <c r="S94" s="212">
        <v>296</v>
      </c>
      <c r="T94" s="449"/>
      <c r="U94" s="450">
        <f t="shared" si="3"/>
        <v>0</v>
      </c>
      <c r="V94" s="403"/>
    </row>
    <row r="95" spans="2:22" x14ac:dyDescent="0.2">
      <c r="B95" s="374"/>
      <c r="C95" s="370"/>
      <c r="D95" s="140" t="s">
        <v>22</v>
      </c>
      <c r="E95" s="141" t="s">
        <v>101</v>
      </c>
      <c r="F95" s="142" t="s">
        <v>104</v>
      </c>
      <c r="G95" s="236">
        <v>38384</v>
      </c>
      <c r="H95" s="207">
        <v>74</v>
      </c>
      <c r="I95" s="449"/>
      <c r="J95" s="455">
        <f t="shared" si="2"/>
        <v>0</v>
      </c>
      <c r="K95" s="392"/>
      <c r="M95" s="409"/>
      <c r="N95" s="395"/>
      <c r="O95" s="203" t="s">
        <v>28</v>
      </c>
      <c r="P95" s="204" t="s">
        <v>107</v>
      </c>
      <c r="Q95" s="205" t="s">
        <v>111</v>
      </c>
      <c r="R95" s="250">
        <v>38626</v>
      </c>
      <c r="S95" s="212">
        <v>534</v>
      </c>
      <c r="T95" s="449"/>
      <c r="U95" s="450">
        <f t="shared" si="3"/>
        <v>0</v>
      </c>
      <c r="V95" s="403"/>
    </row>
    <row r="96" spans="2:22" x14ac:dyDescent="0.2">
      <c r="B96" s="374"/>
      <c r="C96" s="370"/>
      <c r="D96" s="149" t="s">
        <v>213</v>
      </c>
      <c r="E96" s="141" t="s">
        <v>101</v>
      </c>
      <c r="F96" s="142" t="s">
        <v>154</v>
      </c>
      <c r="G96" s="236">
        <v>39052</v>
      </c>
      <c r="H96" s="207">
        <v>101</v>
      </c>
      <c r="I96" s="449"/>
      <c r="J96" s="455">
        <f t="shared" si="2"/>
        <v>0</v>
      </c>
      <c r="K96" s="392"/>
      <c r="M96" s="409"/>
      <c r="N96" s="395"/>
      <c r="O96" s="203" t="s">
        <v>287</v>
      </c>
      <c r="P96" s="204" t="s">
        <v>107</v>
      </c>
      <c r="Q96" s="205" t="s">
        <v>303</v>
      </c>
      <c r="R96" s="250">
        <v>41548</v>
      </c>
      <c r="S96" s="212">
        <v>88</v>
      </c>
      <c r="T96" s="449"/>
      <c r="U96" s="450">
        <f t="shared" si="3"/>
        <v>0</v>
      </c>
      <c r="V96" s="403"/>
    </row>
    <row r="97" spans="2:22" x14ac:dyDescent="0.2">
      <c r="B97" s="374"/>
      <c r="C97" s="370"/>
      <c r="D97" s="140" t="s">
        <v>23</v>
      </c>
      <c r="E97" s="141" t="s">
        <v>101</v>
      </c>
      <c r="F97" s="142" t="s">
        <v>105</v>
      </c>
      <c r="G97" s="236">
        <v>38657</v>
      </c>
      <c r="H97" s="207">
        <v>246</v>
      </c>
      <c r="I97" s="449"/>
      <c r="J97" s="455">
        <f t="shared" si="2"/>
        <v>0</v>
      </c>
      <c r="K97" s="392"/>
      <c r="M97" s="409"/>
      <c r="N97" s="395"/>
      <c r="O97" s="203" t="s">
        <v>134</v>
      </c>
      <c r="P97" s="204" t="s">
        <v>107</v>
      </c>
      <c r="Q97" s="205" t="s">
        <v>221</v>
      </c>
      <c r="R97" s="250">
        <v>39114</v>
      </c>
      <c r="S97" s="212">
        <v>408</v>
      </c>
      <c r="T97" s="449"/>
      <c r="U97" s="450">
        <f t="shared" si="3"/>
        <v>0</v>
      </c>
      <c r="V97" s="403"/>
    </row>
    <row r="98" spans="2:22" x14ac:dyDescent="0.2">
      <c r="B98" s="374"/>
      <c r="C98" s="370"/>
      <c r="D98" s="140" t="s">
        <v>214</v>
      </c>
      <c r="E98" s="141" t="s">
        <v>211</v>
      </c>
      <c r="F98" s="142" t="s">
        <v>215</v>
      </c>
      <c r="G98" s="236">
        <v>39539</v>
      </c>
      <c r="H98" s="207">
        <v>434</v>
      </c>
      <c r="I98" s="449"/>
      <c r="J98" s="455">
        <f t="shared" si="2"/>
        <v>0</v>
      </c>
      <c r="K98" s="392"/>
      <c r="M98" s="409"/>
      <c r="N98" s="395"/>
      <c r="O98" s="203" t="s">
        <v>822</v>
      </c>
      <c r="P98" s="204" t="s">
        <v>107</v>
      </c>
      <c r="Q98" s="205" t="s">
        <v>836</v>
      </c>
      <c r="R98" s="250">
        <v>44470</v>
      </c>
      <c r="S98" s="212">
        <v>701</v>
      </c>
      <c r="T98" s="449"/>
      <c r="U98" s="450">
        <f t="shared" si="3"/>
        <v>0</v>
      </c>
      <c r="V98" s="403"/>
    </row>
    <row r="99" spans="2:22" ht="13.5" thickBot="1" x14ac:dyDescent="0.25">
      <c r="B99" s="375"/>
      <c r="C99" s="372"/>
      <c r="D99" s="150" t="s">
        <v>51</v>
      </c>
      <c r="E99" s="151" t="s">
        <v>211</v>
      </c>
      <c r="F99" s="152" t="s">
        <v>216</v>
      </c>
      <c r="G99" s="237">
        <v>38139</v>
      </c>
      <c r="H99" s="210">
        <v>195</v>
      </c>
      <c r="I99" s="449"/>
      <c r="J99" s="455">
        <f t="shared" si="2"/>
        <v>0</v>
      </c>
      <c r="K99" s="392"/>
      <c r="M99" s="409"/>
      <c r="N99" s="395"/>
      <c r="O99" s="203" t="s">
        <v>41</v>
      </c>
      <c r="P99" s="204" t="s">
        <v>107</v>
      </c>
      <c r="Q99" s="205" t="s">
        <v>112</v>
      </c>
      <c r="R99" s="250">
        <v>38961</v>
      </c>
      <c r="S99" s="212">
        <v>74</v>
      </c>
      <c r="T99" s="449"/>
      <c r="U99" s="450">
        <f t="shared" si="3"/>
        <v>0</v>
      </c>
      <c r="V99" s="403"/>
    </row>
    <row r="100" spans="2:22" x14ac:dyDescent="0.2">
      <c r="B100" s="373" t="s">
        <v>43</v>
      </c>
      <c r="C100" s="368" t="s">
        <v>157</v>
      </c>
      <c r="D100" s="154" t="s">
        <v>258</v>
      </c>
      <c r="E100" s="155" t="s">
        <v>158</v>
      </c>
      <c r="F100" s="156" t="s">
        <v>156</v>
      </c>
      <c r="G100" s="238">
        <v>39873</v>
      </c>
      <c r="H100" s="157">
        <v>70</v>
      </c>
      <c r="I100" s="453"/>
      <c r="J100" s="454">
        <f t="shared" si="2"/>
        <v>0</v>
      </c>
      <c r="K100" s="392"/>
      <c r="M100" s="409"/>
      <c r="N100" s="395"/>
      <c r="O100" s="203" t="s">
        <v>421</v>
      </c>
      <c r="P100" s="204" t="s">
        <v>107</v>
      </c>
      <c r="Q100" s="205" t="s">
        <v>422</v>
      </c>
      <c r="R100" s="250">
        <v>42736</v>
      </c>
      <c r="S100" s="212">
        <v>412</v>
      </c>
      <c r="T100" s="449"/>
      <c r="U100" s="450">
        <f t="shared" si="3"/>
        <v>0</v>
      </c>
      <c r="V100" s="403"/>
    </row>
    <row r="101" spans="2:22" x14ac:dyDescent="0.2">
      <c r="B101" s="374"/>
      <c r="C101" s="370"/>
      <c r="D101" s="154" t="s">
        <v>815</v>
      </c>
      <c r="E101" s="155" t="s">
        <v>158</v>
      </c>
      <c r="F101" s="156" t="s">
        <v>816</v>
      </c>
      <c r="G101" s="238">
        <v>43831</v>
      </c>
      <c r="H101" s="157">
        <v>85</v>
      </c>
      <c r="I101" s="449"/>
      <c r="J101" s="455">
        <f t="shared" si="2"/>
        <v>0</v>
      </c>
      <c r="K101" s="392"/>
      <c r="M101" s="409"/>
      <c r="N101" s="395"/>
      <c r="O101" s="203" t="s">
        <v>172</v>
      </c>
      <c r="P101" s="204" t="s">
        <v>107</v>
      </c>
      <c r="Q101" s="205" t="s">
        <v>223</v>
      </c>
      <c r="R101" s="250">
        <v>37073</v>
      </c>
      <c r="S101" s="212">
        <v>167</v>
      </c>
      <c r="T101" s="449"/>
      <c r="U101" s="450">
        <f t="shared" si="3"/>
        <v>0</v>
      </c>
      <c r="V101" s="403"/>
    </row>
    <row r="102" spans="2:22" x14ac:dyDescent="0.2">
      <c r="B102" s="374"/>
      <c r="C102" s="369"/>
      <c r="D102" s="140" t="s">
        <v>329</v>
      </c>
      <c r="E102" s="140" t="s">
        <v>158</v>
      </c>
      <c r="F102" s="144" t="s">
        <v>330</v>
      </c>
      <c r="G102" s="239">
        <v>41365</v>
      </c>
      <c r="H102" s="143">
        <v>35</v>
      </c>
      <c r="I102" s="449"/>
      <c r="J102" s="455">
        <f t="shared" si="2"/>
        <v>0</v>
      </c>
      <c r="K102" s="392"/>
      <c r="M102" s="409"/>
      <c r="N102" s="395"/>
      <c r="O102" s="203" t="s">
        <v>368</v>
      </c>
      <c r="P102" s="204" t="s">
        <v>107</v>
      </c>
      <c r="Q102" s="205" t="s">
        <v>369</v>
      </c>
      <c r="R102" s="250">
        <v>42064</v>
      </c>
      <c r="S102" s="212">
        <v>568</v>
      </c>
      <c r="T102" s="449"/>
      <c r="U102" s="450">
        <f t="shared" si="3"/>
        <v>0</v>
      </c>
      <c r="V102" s="403"/>
    </row>
    <row r="103" spans="2:22" x14ac:dyDescent="0.2">
      <c r="B103" s="374"/>
      <c r="C103" s="69" t="s">
        <v>879</v>
      </c>
      <c r="D103" s="155" t="s">
        <v>873</v>
      </c>
      <c r="E103" s="155" t="s">
        <v>881</v>
      </c>
      <c r="F103" s="156" t="s">
        <v>880</v>
      </c>
      <c r="G103" s="238">
        <v>45078</v>
      </c>
      <c r="H103" s="143">
        <v>160</v>
      </c>
      <c r="I103" s="449"/>
      <c r="J103" s="455">
        <f t="shared" si="2"/>
        <v>0</v>
      </c>
      <c r="K103" s="392"/>
      <c r="L103" s="13"/>
      <c r="M103" s="409"/>
      <c r="N103" s="396"/>
      <c r="O103" s="203" t="s">
        <v>419</v>
      </c>
      <c r="P103" s="204" t="s">
        <v>107</v>
      </c>
      <c r="Q103" s="205" t="s">
        <v>420</v>
      </c>
      <c r="R103" s="250">
        <v>42644</v>
      </c>
      <c r="S103" s="212">
        <v>305</v>
      </c>
      <c r="T103" s="449"/>
      <c r="U103" s="450">
        <f t="shared" si="3"/>
        <v>0</v>
      </c>
      <c r="V103" s="403"/>
    </row>
    <row r="104" spans="2:22" x14ac:dyDescent="0.2">
      <c r="B104" s="374"/>
      <c r="C104" s="69" t="s">
        <v>123</v>
      </c>
      <c r="D104" s="155" t="s">
        <v>47</v>
      </c>
      <c r="E104" s="155" t="s">
        <v>259</v>
      </c>
      <c r="F104" s="156" t="s">
        <v>124</v>
      </c>
      <c r="G104" s="238">
        <v>37742</v>
      </c>
      <c r="H104" s="143">
        <v>84</v>
      </c>
      <c r="I104" s="449"/>
      <c r="J104" s="455">
        <f t="shared" si="2"/>
        <v>0</v>
      </c>
      <c r="K104" s="392"/>
      <c r="L104" s="13"/>
      <c r="M104" s="409"/>
      <c r="N104" s="394" t="s">
        <v>113</v>
      </c>
      <c r="O104" s="203" t="s">
        <v>435</v>
      </c>
      <c r="P104" s="204" t="s">
        <v>225</v>
      </c>
      <c r="Q104" s="205" t="s">
        <v>436</v>
      </c>
      <c r="R104" s="250">
        <v>42736</v>
      </c>
      <c r="S104" s="212">
        <v>95</v>
      </c>
      <c r="T104" s="449"/>
      <c r="U104" s="450">
        <f t="shared" si="3"/>
        <v>0</v>
      </c>
      <c r="V104" s="403"/>
    </row>
    <row r="105" spans="2:22" x14ac:dyDescent="0.2">
      <c r="B105" s="374"/>
      <c r="C105" s="371" t="s">
        <v>127</v>
      </c>
      <c r="D105" s="140" t="s">
        <v>44</v>
      </c>
      <c r="E105" s="140" t="s">
        <v>260</v>
      </c>
      <c r="F105" s="144" t="s">
        <v>128</v>
      </c>
      <c r="G105" s="239">
        <v>39845</v>
      </c>
      <c r="H105" s="143">
        <v>125</v>
      </c>
      <c r="I105" s="449"/>
      <c r="J105" s="455">
        <f t="shared" ref="J105:J129" si="4">IF(I105="",0,IF(I105="●",H105,0))</f>
        <v>0</v>
      </c>
      <c r="K105" s="392"/>
      <c r="M105" s="409"/>
      <c r="N105" s="395"/>
      <c r="O105" s="203" t="s">
        <v>434</v>
      </c>
      <c r="P105" s="204" t="s">
        <v>225</v>
      </c>
      <c r="Q105" s="205" t="s">
        <v>437</v>
      </c>
      <c r="R105" s="250">
        <v>40940</v>
      </c>
      <c r="S105" s="212">
        <v>100</v>
      </c>
      <c r="T105" s="449"/>
      <c r="U105" s="450">
        <f t="shared" si="3"/>
        <v>0</v>
      </c>
      <c r="V105" s="403"/>
    </row>
    <row r="106" spans="2:22" x14ac:dyDescent="0.2">
      <c r="B106" s="374"/>
      <c r="C106" s="369"/>
      <c r="D106" s="140" t="s">
        <v>45</v>
      </c>
      <c r="E106" s="140" t="s">
        <v>260</v>
      </c>
      <c r="F106" s="144" t="s">
        <v>129</v>
      </c>
      <c r="G106" s="239">
        <v>30926</v>
      </c>
      <c r="H106" s="143">
        <v>224</v>
      </c>
      <c r="I106" s="449"/>
      <c r="J106" s="455">
        <f t="shared" si="4"/>
        <v>0</v>
      </c>
      <c r="K106" s="392"/>
      <c r="M106" s="409"/>
      <c r="N106" s="395"/>
      <c r="O106" s="203" t="s">
        <v>282</v>
      </c>
      <c r="P106" s="204" t="s">
        <v>225</v>
      </c>
      <c r="Q106" s="205" t="s">
        <v>404</v>
      </c>
      <c r="R106" s="250">
        <v>41699</v>
      </c>
      <c r="S106" s="212">
        <v>335</v>
      </c>
      <c r="T106" s="449"/>
      <c r="U106" s="450">
        <f t="shared" si="3"/>
        <v>0</v>
      </c>
      <c r="V106" s="403"/>
    </row>
    <row r="107" spans="2:22" x14ac:dyDescent="0.2">
      <c r="B107" s="374"/>
      <c r="C107" s="70" t="s">
        <v>145</v>
      </c>
      <c r="D107" s="158" t="s">
        <v>411</v>
      </c>
      <c r="E107" s="158" t="s">
        <v>410</v>
      </c>
      <c r="F107" s="144" t="s">
        <v>412</v>
      </c>
      <c r="G107" s="239">
        <v>35643</v>
      </c>
      <c r="H107" s="143">
        <v>69</v>
      </c>
      <c r="I107" s="449"/>
      <c r="J107" s="455">
        <f t="shared" si="4"/>
        <v>0</v>
      </c>
      <c r="K107" s="392"/>
      <c r="M107" s="409"/>
      <c r="N107" s="395"/>
      <c r="O107" s="203" t="s">
        <v>224</v>
      </c>
      <c r="P107" s="204" t="s">
        <v>225</v>
      </c>
      <c r="Q107" s="205" t="s">
        <v>226</v>
      </c>
      <c r="R107" s="250">
        <v>38384</v>
      </c>
      <c r="S107" s="212">
        <v>546</v>
      </c>
      <c r="T107" s="449"/>
      <c r="U107" s="450">
        <f t="shared" si="3"/>
        <v>0</v>
      </c>
      <c r="V107" s="403"/>
    </row>
    <row r="108" spans="2:22" x14ac:dyDescent="0.2">
      <c r="B108" s="374"/>
      <c r="C108" s="371" t="s">
        <v>125</v>
      </c>
      <c r="D108" s="158" t="s">
        <v>415</v>
      </c>
      <c r="E108" s="158" t="s">
        <v>413</v>
      </c>
      <c r="F108" s="159" t="s">
        <v>414</v>
      </c>
      <c r="G108" s="239">
        <v>40756</v>
      </c>
      <c r="H108" s="143">
        <v>63</v>
      </c>
      <c r="I108" s="451"/>
      <c r="J108" s="469">
        <f t="shared" si="4"/>
        <v>0</v>
      </c>
      <c r="K108" s="392"/>
      <c r="M108" s="409"/>
      <c r="N108" s="395"/>
      <c r="O108" s="206" t="s">
        <v>541</v>
      </c>
      <c r="P108" s="204" t="s">
        <v>225</v>
      </c>
      <c r="Q108" s="205" t="s">
        <v>227</v>
      </c>
      <c r="R108" s="250">
        <v>39114</v>
      </c>
      <c r="S108" s="212">
        <v>188</v>
      </c>
      <c r="T108" s="451"/>
      <c r="U108" s="450">
        <f t="shared" si="3"/>
        <v>0</v>
      </c>
      <c r="V108" s="403"/>
    </row>
    <row r="109" spans="2:22" ht="13.5" thickBot="1" x14ac:dyDescent="0.25">
      <c r="B109" s="375"/>
      <c r="C109" s="372"/>
      <c r="D109" s="150" t="s">
        <v>46</v>
      </c>
      <c r="E109" s="150" t="s">
        <v>261</v>
      </c>
      <c r="F109" s="160" t="s">
        <v>126</v>
      </c>
      <c r="G109" s="240">
        <v>36739</v>
      </c>
      <c r="H109" s="153">
        <v>94</v>
      </c>
      <c r="I109" s="456"/>
      <c r="J109" s="457">
        <f t="shared" si="4"/>
        <v>0</v>
      </c>
      <c r="K109" s="392"/>
      <c r="M109" s="409"/>
      <c r="N109" s="395"/>
      <c r="O109" s="206" t="s">
        <v>542</v>
      </c>
      <c r="P109" s="204" t="s">
        <v>225</v>
      </c>
      <c r="Q109" s="205" t="s">
        <v>228</v>
      </c>
      <c r="R109" s="250">
        <v>39448</v>
      </c>
      <c r="S109" s="212">
        <v>239</v>
      </c>
      <c r="T109" s="451"/>
      <c r="U109" s="450">
        <f t="shared" si="3"/>
        <v>0</v>
      </c>
      <c r="V109" s="403"/>
    </row>
    <row r="110" spans="2:22" x14ac:dyDescent="0.2">
      <c r="B110" s="373" t="s">
        <v>138</v>
      </c>
      <c r="C110" s="368" t="s">
        <v>180</v>
      </c>
      <c r="D110" s="161" t="s">
        <v>276</v>
      </c>
      <c r="E110" s="162" t="s">
        <v>160</v>
      </c>
      <c r="F110" s="163" t="s">
        <v>159</v>
      </c>
      <c r="G110" s="241">
        <v>41275</v>
      </c>
      <c r="H110" s="139">
        <v>192</v>
      </c>
      <c r="I110" s="458"/>
      <c r="J110" s="459">
        <f t="shared" si="4"/>
        <v>0</v>
      </c>
      <c r="K110" s="392"/>
      <c r="M110" s="409"/>
      <c r="N110" s="395"/>
      <c r="O110" s="203" t="s">
        <v>230</v>
      </c>
      <c r="P110" s="204" t="s">
        <v>225</v>
      </c>
      <c r="Q110" s="205" t="s">
        <v>231</v>
      </c>
      <c r="R110" s="251">
        <v>39814</v>
      </c>
      <c r="S110" s="212">
        <v>174</v>
      </c>
      <c r="T110" s="451"/>
      <c r="U110" s="450">
        <f t="shared" si="3"/>
        <v>0</v>
      </c>
      <c r="V110" s="403"/>
    </row>
    <row r="111" spans="2:22" x14ac:dyDescent="0.2">
      <c r="B111" s="374"/>
      <c r="C111" s="370"/>
      <c r="D111" s="164" t="s">
        <v>316</v>
      </c>
      <c r="E111" s="165" t="s">
        <v>319</v>
      </c>
      <c r="F111" s="166" t="s">
        <v>318</v>
      </c>
      <c r="G111" s="238">
        <v>41122</v>
      </c>
      <c r="H111" s="143">
        <v>92</v>
      </c>
      <c r="I111" s="449"/>
      <c r="J111" s="450">
        <f t="shared" si="4"/>
        <v>0</v>
      </c>
      <c r="K111" s="392"/>
      <c r="M111" s="409"/>
      <c r="N111" s="396"/>
      <c r="O111" s="203" t="s">
        <v>137</v>
      </c>
      <c r="P111" s="204" t="s">
        <v>225</v>
      </c>
      <c r="Q111" s="205" t="s">
        <v>232</v>
      </c>
      <c r="R111" s="250">
        <v>41244</v>
      </c>
      <c r="S111" s="212">
        <v>315</v>
      </c>
      <c r="T111" s="451"/>
      <c r="U111" s="450">
        <f t="shared" si="3"/>
        <v>0</v>
      </c>
      <c r="V111" s="403"/>
    </row>
    <row r="112" spans="2:22" x14ac:dyDescent="0.2">
      <c r="B112" s="374"/>
      <c r="C112" s="369"/>
      <c r="D112" s="149" t="s">
        <v>171</v>
      </c>
      <c r="E112" s="165" t="s">
        <v>277</v>
      </c>
      <c r="F112" s="166" t="s">
        <v>181</v>
      </c>
      <c r="G112" s="238">
        <v>40087</v>
      </c>
      <c r="H112" s="143">
        <v>54</v>
      </c>
      <c r="I112" s="449"/>
      <c r="J112" s="450">
        <f t="shared" si="4"/>
        <v>0</v>
      </c>
      <c r="K112" s="392"/>
      <c r="M112" s="409"/>
      <c r="N112" s="394" t="s">
        <v>176</v>
      </c>
      <c r="O112" s="203" t="s">
        <v>175</v>
      </c>
      <c r="P112" s="204" t="s">
        <v>234</v>
      </c>
      <c r="Q112" s="205" t="s">
        <v>304</v>
      </c>
      <c r="R112" s="250">
        <v>40238</v>
      </c>
      <c r="S112" s="212">
        <v>295</v>
      </c>
      <c r="T112" s="451"/>
      <c r="U112" s="450">
        <f t="shared" si="3"/>
        <v>0</v>
      </c>
      <c r="V112" s="403"/>
    </row>
    <row r="113" spans="2:22" x14ac:dyDescent="0.2">
      <c r="B113" s="374"/>
      <c r="C113" s="71" t="s">
        <v>145</v>
      </c>
      <c r="D113" s="164" t="s">
        <v>278</v>
      </c>
      <c r="E113" s="167" t="s">
        <v>279</v>
      </c>
      <c r="F113" s="168" t="s">
        <v>141</v>
      </c>
      <c r="G113" s="239">
        <v>34547</v>
      </c>
      <c r="H113" s="143">
        <v>74</v>
      </c>
      <c r="I113" s="449"/>
      <c r="J113" s="450">
        <f t="shared" si="4"/>
        <v>0</v>
      </c>
      <c r="K113" s="392"/>
      <c r="M113" s="409"/>
      <c r="N113" s="395"/>
      <c r="O113" s="203" t="s">
        <v>233</v>
      </c>
      <c r="P113" s="204" t="s">
        <v>234</v>
      </c>
      <c r="Q113" s="205" t="s">
        <v>196</v>
      </c>
      <c r="R113" s="250">
        <v>38749</v>
      </c>
      <c r="S113" s="212">
        <v>65</v>
      </c>
      <c r="T113" s="451"/>
      <c r="U113" s="450">
        <f t="shared" si="3"/>
        <v>0</v>
      </c>
      <c r="V113" s="403"/>
    </row>
    <row r="114" spans="2:22" ht="13.5" thickBot="1" x14ac:dyDescent="0.25">
      <c r="B114" s="375"/>
      <c r="C114" s="72" t="s">
        <v>320</v>
      </c>
      <c r="D114" s="150" t="s">
        <v>321</v>
      </c>
      <c r="E114" s="150" t="s">
        <v>322</v>
      </c>
      <c r="F114" s="169" t="s">
        <v>323</v>
      </c>
      <c r="G114" s="242">
        <v>40940</v>
      </c>
      <c r="H114" s="143">
        <v>90</v>
      </c>
      <c r="I114" s="451"/>
      <c r="J114" s="452">
        <f t="shared" si="4"/>
        <v>0</v>
      </c>
      <c r="K114" s="392"/>
      <c r="M114" s="409"/>
      <c r="N114" s="395"/>
      <c r="O114" s="203" t="s">
        <v>235</v>
      </c>
      <c r="P114" s="204" t="s">
        <v>234</v>
      </c>
      <c r="Q114" s="205" t="s">
        <v>197</v>
      </c>
      <c r="R114" s="250">
        <v>38322</v>
      </c>
      <c r="S114" s="212">
        <v>161</v>
      </c>
      <c r="T114" s="451"/>
      <c r="U114" s="450">
        <f t="shared" si="3"/>
        <v>0</v>
      </c>
      <c r="V114" s="403"/>
    </row>
    <row r="115" spans="2:22" x14ac:dyDescent="0.2">
      <c r="B115" s="373" t="s">
        <v>48</v>
      </c>
      <c r="C115" s="368" t="s">
        <v>296</v>
      </c>
      <c r="D115" s="161" t="s">
        <v>286</v>
      </c>
      <c r="E115" s="161" t="s">
        <v>297</v>
      </c>
      <c r="F115" s="170" t="s">
        <v>298</v>
      </c>
      <c r="G115" s="241">
        <v>39052</v>
      </c>
      <c r="H115" s="139">
        <v>105</v>
      </c>
      <c r="I115" s="453"/>
      <c r="J115" s="454">
        <f t="shared" si="4"/>
        <v>0</v>
      </c>
      <c r="K115" s="392"/>
      <c r="M115" s="409"/>
      <c r="N115" s="395"/>
      <c r="O115" s="203" t="s">
        <v>185</v>
      </c>
      <c r="P115" s="204" t="s">
        <v>234</v>
      </c>
      <c r="Q115" s="205" t="s">
        <v>195</v>
      </c>
      <c r="R115" s="250">
        <v>39873</v>
      </c>
      <c r="S115" s="212">
        <v>494</v>
      </c>
      <c r="T115" s="451"/>
      <c r="U115" s="450">
        <f t="shared" si="3"/>
        <v>0</v>
      </c>
      <c r="V115" s="403"/>
    </row>
    <row r="116" spans="2:22" x14ac:dyDescent="0.2">
      <c r="B116" s="374"/>
      <c r="C116" s="369"/>
      <c r="D116" s="155" t="s">
        <v>367</v>
      </c>
      <c r="E116" s="155" t="s">
        <v>297</v>
      </c>
      <c r="F116" s="156" t="s">
        <v>370</v>
      </c>
      <c r="G116" s="238">
        <v>42125</v>
      </c>
      <c r="H116" s="143">
        <v>268</v>
      </c>
      <c r="I116" s="449"/>
      <c r="J116" s="455">
        <f t="shared" si="4"/>
        <v>0</v>
      </c>
      <c r="K116" s="392"/>
      <c r="M116" s="409"/>
      <c r="N116" s="395"/>
      <c r="O116" s="203" t="s">
        <v>174</v>
      </c>
      <c r="P116" s="204" t="s">
        <v>234</v>
      </c>
      <c r="Q116" s="205" t="s">
        <v>184</v>
      </c>
      <c r="R116" s="250">
        <v>40634</v>
      </c>
      <c r="S116" s="212">
        <v>495</v>
      </c>
      <c r="T116" s="451"/>
      <c r="U116" s="450">
        <f t="shared" si="3"/>
        <v>0</v>
      </c>
      <c r="V116" s="403"/>
    </row>
    <row r="117" spans="2:22" x14ac:dyDescent="0.2">
      <c r="B117" s="374"/>
      <c r="C117" s="371" t="s">
        <v>543</v>
      </c>
      <c r="D117" s="155" t="s">
        <v>425</v>
      </c>
      <c r="E117" s="155" t="s">
        <v>324</v>
      </c>
      <c r="F117" s="156" t="s">
        <v>426</v>
      </c>
      <c r="G117" s="238">
        <v>43070</v>
      </c>
      <c r="H117" s="143">
        <v>98</v>
      </c>
      <c r="I117" s="449"/>
      <c r="J117" s="455">
        <f t="shared" si="4"/>
        <v>0</v>
      </c>
      <c r="K117" s="392"/>
      <c r="M117" s="409"/>
      <c r="N117" s="395"/>
      <c r="O117" s="203" t="s">
        <v>365</v>
      </c>
      <c r="P117" s="204" t="s">
        <v>234</v>
      </c>
      <c r="Q117" s="205" t="s">
        <v>366</v>
      </c>
      <c r="R117" s="250">
        <v>42064</v>
      </c>
      <c r="S117" s="212">
        <v>260</v>
      </c>
      <c r="T117" s="451"/>
      <c r="U117" s="450">
        <f t="shared" si="3"/>
        <v>0</v>
      </c>
      <c r="V117" s="403"/>
    </row>
    <row r="118" spans="2:22" ht="13.5" thickBot="1" x14ac:dyDescent="0.25">
      <c r="B118" s="374"/>
      <c r="C118" s="369"/>
      <c r="D118" s="155" t="s">
        <v>317</v>
      </c>
      <c r="E118" s="155" t="s">
        <v>324</v>
      </c>
      <c r="F118" s="156" t="s">
        <v>325</v>
      </c>
      <c r="G118" s="238">
        <v>39326</v>
      </c>
      <c r="H118" s="143">
        <v>48</v>
      </c>
      <c r="I118" s="449"/>
      <c r="J118" s="455">
        <f t="shared" si="4"/>
        <v>0</v>
      </c>
      <c r="K118" s="392"/>
      <c r="M118" s="410"/>
      <c r="N118" s="397"/>
      <c r="O118" s="219" t="s">
        <v>834</v>
      </c>
      <c r="P118" s="220" t="s">
        <v>234</v>
      </c>
      <c r="Q118" s="221" t="s">
        <v>835</v>
      </c>
      <c r="R118" s="252">
        <v>44378</v>
      </c>
      <c r="S118" s="222">
        <v>223</v>
      </c>
      <c r="T118" s="451"/>
      <c r="U118" s="452">
        <f t="shared" si="3"/>
        <v>0</v>
      </c>
      <c r="V118" s="403"/>
    </row>
    <row r="119" spans="2:22" ht="13.5" thickBot="1" x14ac:dyDescent="0.25">
      <c r="B119" s="374"/>
      <c r="C119" s="371" t="s">
        <v>132</v>
      </c>
      <c r="D119" s="140" t="s">
        <v>150</v>
      </c>
      <c r="E119" s="140" t="s">
        <v>263</v>
      </c>
      <c r="F119" s="144" t="s">
        <v>264</v>
      </c>
      <c r="G119" s="239">
        <v>39814</v>
      </c>
      <c r="H119" s="143">
        <v>63</v>
      </c>
      <c r="I119" s="449"/>
      <c r="J119" s="455">
        <f t="shared" si="4"/>
        <v>0</v>
      </c>
      <c r="K119" s="392"/>
      <c r="M119" s="125" t="s">
        <v>804</v>
      </c>
      <c r="N119" s="94" t="s">
        <v>308</v>
      </c>
      <c r="O119" s="91" t="s">
        <v>305</v>
      </c>
      <c r="P119" s="92" t="s">
        <v>310</v>
      </c>
      <c r="Q119" s="93" t="s">
        <v>309</v>
      </c>
      <c r="R119" s="253">
        <v>38930</v>
      </c>
      <c r="S119" s="218">
        <v>200</v>
      </c>
      <c r="T119" s="463"/>
      <c r="U119" s="464">
        <f t="shared" si="3"/>
        <v>0</v>
      </c>
      <c r="V119" s="404"/>
    </row>
    <row r="120" spans="2:22" x14ac:dyDescent="0.2">
      <c r="B120" s="374"/>
      <c r="C120" s="370"/>
      <c r="D120" s="155" t="s">
        <v>262</v>
      </c>
      <c r="E120" s="155" t="s">
        <v>263</v>
      </c>
      <c r="F120" s="156" t="s">
        <v>133</v>
      </c>
      <c r="G120" s="243">
        <v>40330</v>
      </c>
      <c r="H120" s="143">
        <v>248</v>
      </c>
      <c r="I120" s="449"/>
      <c r="J120" s="455">
        <f t="shared" si="4"/>
        <v>0</v>
      </c>
      <c r="K120" s="392"/>
    </row>
    <row r="121" spans="2:22" x14ac:dyDescent="0.2">
      <c r="B121" s="374"/>
      <c r="C121" s="370"/>
      <c r="D121" s="140" t="s">
        <v>149</v>
      </c>
      <c r="E121" s="140" t="s">
        <v>263</v>
      </c>
      <c r="F121" s="144" t="s">
        <v>148</v>
      </c>
      <c r="G121" s="239">
        <v>37043</v>
      </c>
      <c r="H121" s="143">
        <v>96</v>
      </c>
      <c r="I121" s="449"/>
      <c r="J121" s="455">
        <f t="shared" si="4"/>
        <v>0</v>
      </c>
      <c r="K121" s="392"/>
    </row>
    <row r="122" spans="2:22" x14ac:dyDescent="0.2">
      <c r="B122" s="374"/>
      <c r="C122" s="369"/>
      <c r="D122" s="140" t="s">
        <v>333</v>
      </c>
      <c r="E122" s="140" t="s">
        <v>263</v>
      </c>
      <c r="F122" s="144" t="s">
        <v>335</v>
      </c>
      <c r="G122" s="239">
        <v>41791</v>
      </c>
      <c r="H122" s="143">
        <v>48</v>
      </c>
      <c r="I122" s="470"/>
      <c r="J122" s="455">
        <f t="shared" si="4"/>
        <v>0</v>
      </c>
      <c r="K122" s="392"/>
    </row>
    <row r="123" spans="2:22" x14ac:dyDescent="0.2">
      <c r="B123" s="374"/>
      <c r="C123" s="371" t="s">
        <v>130</v>
      </c>
      <c r="D123" s="140" t="s">
        <v>169</v>
      </c>
      <c r="E123" s="140" t="s">
        <v>265</v>
      </c>
      <c r="F123" s="144" t="s">
        <v>182</v>
      </c>
      <c r="G123" s="239">
        <v>39083</v>
      </c>
      <c r="H123" s="143">
        <v>112</v>
      </c>
      <c r="I123" s="471"/>
      <c r="J123" s="455">
        <f t="shared" si="4"/>
        <v>0</v>
      </c>
      <c r="K123" s="392"/>
    </row>
    <row r="124" spans="2:22" x14ac:dyDescent="0.2">
      <c r="B124" s="374"/>
      <c r="C124" s="370"/>
      <c r="D124" s="155" t="s">
        <v>399</v>
      </c>
      <c r="E124" s="140" t="s">
        <v>265</v>
      </c>
      <c r="F124" s="144" t="s">
        <v>400</v>
      </c>
      <c r="G124" s="238">
        <v>36130</v>
      </c>
      <c r="H124" s="143">
        <v>27</v>
      </c>
      <c r="I124" s="472"/>
      <c r="J124" s="469">
        <f t="shared" si="4"/>
        <v>0</v>
      </c>
      <c r="K124" s="392"/>
    </row>
    <row r="125" spans="2:22" x14ac:dyDescent="0.2">
      <c r="B125" s="374"/>
      <c r="C125" s="370"/>
      <c r="D125" s="155" t="s">
        <v>170</v>
      </c>
      <c r="E125" s="155" t="s">
        <v>265</v>
      </c>
      <c r="F125" s="156" t="s">
        <v>183</v>
      </c>
      <c r="G125" s="238">
        <v>39387</v>
      </c>
      <c r="H125" s="143">
        <v>114</v>
      </c>
      <c r="I125" s="472"/>
      <c r="J125" s="469">
        <f t="shared" si="4"/>
        <v>0</v>
      </c>
      <c r="K125" s="392"/>
    </row>
    <row r="126" spans="2:22" x14ac:dyDescent="0.2">
      <c r="B126" s="374"/>
      <c r="C126" s="370"/>
      <c r="D126" s="155" t="s">
        <v>398</v>
      </c>
      <c r="E126" s="155" t="s">
        <v>265</v>
      </c>
      <c r="F126" s="156" t="s">
        <v>401</v>
      </c>
      <c r="G126" s="238">
        <v>39479</v>
      </c>
      <c r="H126" s="143">
        <v>69</v>
      </c>
      <c r="I126" s="472"/>
      <c r="J126" s="469">
        <f t="shared" si="4"/>
        <v>0</v>
      </c>
      <c r="K126" s="392"/>
    </row>
    <row r="127" spans="2:22" x14ac:dyDescent="0.2">
      <c r="B127" s="374"/>
      <c r="C127" s="370"/>
      <c r="D127" s="155" t="s">
        <v>49</v>
      </c>
      <c r="E127" s="155" t="s">
        <v>265</v>
      </c>
      <c r="F127" s="156" t="s">
        <v>131</v>
      </c>
      <c r="G127" s="238">
        <v>40087</v>
      </c>
      <c r="H127" s="143">
        <v>336</v>
      </c>
      <c r="I127" s="472"/>
      <c r="J127" s="469">
        <f t="shared" si="4"/>
        <v>0</v>
      </c>
      <c r="K127" s="392"/>
    </row>
    <row r="128" spans="2:22" x14ac:dyDescent="0.2">
      <c r="B128" s="374"/>
      <c r="C128" s="370"/>
      <c r="D128" s="155" t="s">
        <v>311</v>
      </c>
      <c r="E128" s="155" t="s">
        <v>265</v>
      </c>
      <c r="F128" s="156" t="s">
        <v>312</v>
      </c>
      <c r="G128" s="238">
        <v>41579</v>
      </c>
      <c r="H128" s="143">
        <v>46</v>
      </c>
      <c r="I128" s="472"/>
      <c r="J128" s="469">
        <f t="shared" si="4"/>
        <v>0</v>
      </c>
      <c r="K128" s="392"/>
    </row>
    <row r="129" spans="2:11" ht="13.5" thickBot="1" x14ac:dyDescent="0.25">
      <c r="B129" s="375"/>
      <c r="C129" s="372"/>
      <c r="D129" s="171" t="s">
        <v>402</v>
      </c>
      <c r="E129" s="171" t="s">
        <v>265</v>
      </c>
      <c r="F129" s="172" t="s">
        <v>403</v>
      </c>
      <c r="G129" s="242">
        <v>38777</v>
      </c>
      <c r="H129" s="153">
        <v>62</v>
      </c>
      <c r="I129" s="473"/>
      <c r="J129" s="457">
        <f t="shared" si="4"/>
        <v>0</v>
      </c>
      <c r="K129" s="393"/>
    </row>
  </sheetData>
  <mergeCells count="68">
    <mergeCell ref="T5:U5"/>
    <mergeCell ref="I5:J5"/>
    <mergeCell ref="I39:J39"/>
    <mergeCell ref="B2:D2"/>
    <mergeCell ref="B13:B17"/>
    <mergeCell ref="C13:C14"/>
    <mergeCell ref="C15:C16"/>
    <mergeCell ref="B4:K4"/>
    <mergeCell ref="M4:V4"/>
    <mergeCell ref="C19:C23"/>
    <mergeCell ref="C32:C34"/>
    <mergeCell ref="N23:N27"/>
    <mergeCell ref="N29:N31"/>
    <mergeCell ref="N32:N34"/>
    <mergeCell ref="V6:V88"/>
    <mergeCell ref="C40:C42"/>
    <mergeCell ref="C43:C45"/>
    <mergeCell ref="C46:C47"/>
    <mergeCell ref="C48:C53"/>
    <mergeCell ref="B38:K38"/>
    <mergeCell ref="N83:N88"/>
    <mergeCell ref="C68:C74"/>
    <mergeCell ref="C78:C81"/>
    <mergeCell ref="M65:M88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N104:N111"/>
    <mergeCell ref="N112:N118"/>
    <mergeCell ref="N65:N76"/>
    <mergeCell ref="N77:N78"/>
    <mergeCell ref="N79:N82"/>
    <mergeCell ref="C90:C99"/>
    <mergeCell ref="K6:K36"/>
    <mergeCell ref="B6:B12"/>
    <mergeCell ref="C6:C10"/>
    <mergeCell ref="C54:C62"/>
    <mergeCell ref="C24:C30"/>
    <mergeCell ref="B19:B36"/>
    <mergeCell ref="C63:C67"/>
    <mergeCell ref="C75:C77"/>
    <mergeCell ref="K40:K129"/>
    <mergeCell ref="B40:B99"/>
    <mergeCell ref="C82:C89"/>
    <mergeCell ref="B100:B109"/>
    <mergeCell ref="C123:C129"/>
    <mergeCell ref="B110:B114"/>
    <mergeCell ref="C110:C112"/>
    <mergeCell ref="C115:C116"/>
    <mergeCell ref="C100:C102"/>
    <mergeCell ref="C105:C106"/>
    <mergeCell ref="C108:C109"/>
    <mergeCell ref="B115:B129"/>
    <mergeCell ref="C117:C118"/>
    <mergeCell ref="C119:C122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7月スケジュール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2023-12-01T04:47:39Z</cp:lastPrinted>
  <dcterms:created xsi:type="dcterms:W3CDTF">2013-07-05T07:12:37Z</dcterms:created>
  <dcterms:modified xsi:type="dcterms:W3CDTF">2026-05-08T05:59:27Z</dcterms:modified>
</cp:coreProperties>
</file>